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bookViews>
    <workbookView windowWidth="27945" windowHeight="12375" firstSheet="26" activeTab="27"/>
  </bookViews>
  <sheets>
    <sheet name="目录" sheetId="1" r:id="rId1"/>
    <sheet name="1、全市2021年一般公共预算收入执行表 " sheetId="2" r:id="rId2"/>
    <sheet name="2、全市2021年一般公共预算支出执行表" sheetId="3" r:id="rId3"/>
    <sheet name="3、市本级2021年一般公共预算收入执行表" sheetId="4" r:id="rId4"/>
    <sheet name="4、市本级2021年一般公共预算支出执行表" sheetId="5" r:id="rId5"/>
    <sheet name="5、2021年政府一般债务限额和余额情况表" sheetId="6" r:id="rId6"/>
    <sheet name="6、2021年度本地区和本级地方政府债券发行及还本付息额" sheetId="7" r:id="rId7"/>
    <sheet name="7、市本级2021年专项转移支付分地区、分项目执行表" sheetId="8" r:id="rId8"/>
    <sheet name="8、全市2021年政府性基金预算收入执行表" sheetId="9" r:id="rId9"/>
    <sheet name="9、全市2021年政府性基金预算支出执行表" sheetId="10" r:id="rId10"/>
    <sheet name="10、市本级2021年政府性基金预算收入执行表" sheetId="11" r:id="rId11"/>
    <sheet name="11、市本级2021年政府性基金预算支出执行表" sheetId="12" r:id="rId12"/>
    <sheet name="12、2021年政府专项债务限额和余额情况表" sheetId="13" r:id="rId13"/>
    <sheet name="13、全市2021年社会保险基金预算收入执行表" sheetId="14" r:id="rId14"/>
    <sheet name="14、全市2021年社会保险基金预算支出执行表" sheetId="15" r:id="rId15"/>
    <sheet name="15、市本级2021年社会保险基金预算收入执行表" sheetId="16" r:id="rId16"/>
    <sheet name="16、市本级2021年社会保险基金预算支出执行表" sheetId="17" r:id="rId17"/>
    <sheet name="17、全市2021年国有资本经营预算收入执行表" sheetId="18" r:id="rId18"/>
    <sheet name="18、全市2021年国有资本经营预算支出执行表" sheetId="19" r:id="rId19"/>
    <sheet name="19、市本级2021年国有资本经营预算收入执行表" sheetId="20" r:id="rId20"/>
    <sheet name="20、市本级2021年国有资本经营预算支出执行表" sheetId="21" r:id="rId21"/>
    <sheet name="21、全市2022年一般公共预算收入表" sheetId="22" r:id="rId22"/>
    <sheet name="22、全市2022年一般公共预算支出表" sheetId="23" r:id="rId23"/>
    <sheet name="23、市本级2022年一般公共预算收入表" sheetId="24" r:id="rId24"/>
    <sheet name="24、市本级2022年一般公共预算支出表" sheetId="25" r:id="rId25"/>
    <sheet name="25、一般公共预算税收返还和转移支付表" sheetId="26" r:id="rId26"/>
    <sheet name="26、市本级2022年专项转移支付分地区、分项目公开表" sheetId="27" r:id="rId27"/>
    <sheet name="27、市本级2022年一般公共预算“三公”经费表" sheetId="28" r:id="rId28"/>
    <sheet name="28、市本级2022年一般公共预算支出政府经济分类情况表" sheetId="29" r:id="rId29"/>
    <sheet name="29、2022年一般公共预算本级基本支出表" sheetId="30" r:id="rId30"/>
    <sheet name="30、2022年政府一般债务限额和余额情况表" sheetId="31" r:id="rId31"/>
    <sheet name="31、全市2022年政府性基金预算收入表 " sheetId="32" r:id="rId32"/>
    <sheet name="32、全市2022年政府性基金预算支出表" sheetId="33" r:id="rId33"/>
    <sheet name="33、市本级2022年政府性基金预算收入表" sheetId="34" r:id="rId34"/>
    <sheet name="34、市本级2022年政府性基金预算支出表" sheetId="35" r:id="rId35"/>
    <sheet name="35、市本级2022年政府性基金转移支付表" sheetId="36" r:id="rId36"/>
    <sheet name="36、2022年政府专项债务限额和余额情况表" sheetId="37" r:id="rId37"/>
    <sheet name="37、2022年度地方政府债券还本付息预算表" sheetId="38" r:id="rId38"/>
    <sheet name="38、2022年全市新增地方政府债券资金使用安排表" sheetId="39" r:id="rId39"/>
    <sheet name="39、2022年市本级新增地方政府债券资金使用安排表" sheetId="40" r:id="rId40"/>
    <sheet name="40、全市2022年社会保险基金预算收入表" sheetId="41" r:id="rId41"/>
    <sheet name="41、全市2022年社会保险基金预算支出表" sheetId="42" r:id="rId42"/>
    <sheet name="42、市本级2022年社会保险基金预算收入表" sheetId="43" r:id="rId43"/>
    <sheet name="43、市本级2022年社会保险基金预算支出表" sheetId="44" r:id="rId44"/>
    <sheet name="44、市本级2022年社会保险基金预算结余表" sheetId="45" r:id="rId45"/>
    <sheet name="45、全市2022年国有资本经营预算收入表" sheetId="46" r:id="rId46"/>
    <sheet name="46、全市2022年国有资本经营预算支出表" sheetId="47" r:id="rId47"/>
    <sheet name="47、市本级2022年国有资本经营预算收入表" sheetId="48" r:id="rId48"/>
    <sheet name="48、市本级2022年国有资本经营预算支出表" sheetId="49" r:id="rId49"/>
    <sheet name="49、市本级2022年国有资本经营预算转移支付情况表" sheetId="50" r:id="rId50"/>
  </sheets>
  <definedNames>
    <definedName name="_xlnm.Print_Area" localSheetId="0">目录!$A$1:$H$52</definedName>
    <definedName name="_xlnm.Print_Area" localSheetId="1">'1、全市2021年一般公共预算收入执行表 '!$A$1:$C$40</definedName>
    <definedName name="_xlnm.Print_Titles" localSheetId="1">'1、全市2021年一般公共预算收入执行表 '!$1:$4</definedName>
    <definedName name="_xlnm.Print_Area" localSheetId="2">'2、全市2021年一般公共预算支出执行表'!$A$1:$C$39</definedName>
    <definedName name="_xlnm.Print_Titles" localSheetId="2">'2、全市2021年一般公共预算支出执行表'!$1:$4</definedName>
    <definedName name="_xlnm.Print_Area" localSheetId="3">'3、市本级2021年一般公共预算收入执行表'!$A$1:$D$110</definedName>
    <definedName name="_xlnm.Print_Titles" localSheetId="3">'3、市本级2021年一般公共预算收入执行表'!$1:$4</definedName>
    <definedName name="_xlnm.Print_Titles" localSheetId="4">'4、市本级2021年一般公共预算支出执行表'!$1:$4</definedName>
    <definedName name="_xlnm._FilterDatabase" localSheetId="4" hidden="1">'4、市本级2021年一般公共预算支出执行表'!$5:$553</definedName>
    <definedName name="_xlnm.Print_Area" localSheetId="5">'5、2021年政府一般债务限额和余额情况表'!$A$1:$C$11</definedName>
    <definedName name="_xlnm.Print_Area" localSheetId="8">'8、全市2021年政府性基金预算收入执行表'!$A$1:$C$33</definedName>
    <definedName name="_xlnm.Print_Area" localSheetId="9">'9、全市2021年政府性基金预算支出执行表'!$A$1:$C$26</definedName>
    <definedName name="_xlnm.Print_Area" localSheetId="10">'10、市本级2021年政府性基金预算收入执行表'!$A$1:$C$39</definedName>
    <definedName name="_xlnm.Print_Titles" localSheetId="10">'10、市本级2021年政府性基金预算收入执行表'!$1:$4</definedName>
    <definedName name="_xlnm.Print_Area" localSheetId="11">'11、市本级2021年政府性基金预算支出执行表'!$A$1:$C$84</definedName>
    <definedName name="_xlnm.Print_Titles" localSheetId="11">'11、市本级2021年政府性基金预算支出执行表'!$1:$4</definedName>
    <definedName name="_xlnm._FilterDatabase" localSheetId="11" hidden="1">'11、市本级2021年政府性基金预算支出执行表'!$A$5:$C$82</definedName>
    <definedName name="_xlnm.Print_Area" localSheetId="12">'12、2021年政府专项债务限额和余额情况表'!$A$1:$C$11</definedName>
    <definedName name="_xlnm.Print_Area" localSheetId="13">'13、全市2021年社会保险基金预算收入执行表'!$A$1:$C$12</definedName>
    <definedName name="_xlnm.Print_Titles" localSheetId="15">'15、市本级2021年社会保险基金预算收入执行表'!$1:$4</definedName>
    <definedName name="_xlnm.Print_Area" localSheetId="16">'16、市本级2021年社会保险基金预算支出执行表'!$A$1:$C$24</definedName>
    <definedName name="_xlnm.Print_Area" localSheetId="21">'21、全市2022年一般公共预算收入表'!$A$1:$D$40</definedName>
    <definedName name="_xlnm.Print_Titles" localSheetId="21">'21、全市2022年一般公共预算收入表'!$1:$4</definedName>
    <definedName name="_xlnm.Print_Titles" localSheetId="22">'22、全市2022年一般公共预算支出表'!$1:$4</definedName>
    <definedName name="_xlnm.Print_Area" localSheetId="23">'23、市本级2022年一般公共预算收入表'!$A$1:$D$110</definedName>
    <definedName name="_xlnm.Print_Titles" localSheetId="23">'23、市本级2022年一般公共预算收入表'!$1:$4</definedName>
    <definedName name="_xlnm.Print_Area" localSheetId="24">'24、市本级2022年一般公共预算支出表'!$A$1:$D$487</definedName>
    <definedName name="_xlnm.Print_Titles" localSheetId="24">'24、市本级2022年一般公共预算支出表'!$1:$5</definedName>
    <definedName name="_xlnm._FilterDatabase" localSheetId="24" hidden="1">'24、市本级2022年一般公共预算支出表'!$A$6:$E$6</definedName>
    <definedName name="_xlnm.Print_Area" localSheetId="28">'28、市本级2022年一般公共预算支出政府经济分类情况表'!$A$1:$N$29</definedName>
    <definedName name="_xlnm.Print_Titles" localSheetId="28">'28、市本级2022年一般公共预算支出政府经济分类情况表'!$1:$7</definedName>
    <definedName name="_xlnm.Print_Titles" localSheetId="29">'29、2022年一般公共预算本级基本支出表'!$1:$5</definedName>
    <definedName name="_xlnm.Print_Titles" localSheetId="32">'32、全市2022年政府性基金预算支出表'!$1:$4</definedName>
    <definedName name="_xlnm.Print_Area" localSheetId="33">'33、市本级2022年政府性基金预算收入表'!$A$1:$D$42</definedName>
    <definedName name="_xlnm.Print_Titles" localSheetId="33">'33、市本级2022年政府性基金预算收入表'!$1:$4</definedName>
    <definedName name="_xlnm.Print_Area" localSheetId="34">'34、市本级2022年政府性基金预算支出表'!$A$1:$D$88</definedName>
    <definedName name="_xlnm.Print_Titles" localSheetId="34">'34、市本级2022年政府性基金预算支出表'!$1:$4</definedName>
    <definedName name="_xlnm._FilterDatabase" localSheetId="34" hidden="1">'34、市本级2022年政府性基金预算支出表'!$A$4:$D$88</definedName>
    <definedName name="_xlnm.Print_Area" localSheetId="42">'42、市本级2022年社会保险基金预算收入表'!$A$1:$C$33</definedName>
    <definedName name="_xlnm.Print_Titles" localSheetId="42">'42、市本级2022年社会保险基金预算收入表'!$1:$4</definedName>
    <definedName name="_xlnm.Print_Area" localSheetId="47">'47、市本级2022年国有资本经营预算收入表'!$A$1:$D$23</definedName>
    <definedName name="_xlnm.Print_Titles" localSheetId="48">'48、市本级2022年国有资本经营预算支出表'!$1:$4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<sst xmlns="http://schemas.openxmlformats.org/spreadsheetml/2006/main" count="3068" uniqueCount="1717">
  <si>
    <t>目    录</t>
  </si>
  <si>
    <r>
      <rPr>
        <sz val="16"/>
        <rFont val="黑体"/>
        <charset val="134"/>
      </rPr>
      <t>一、随州市</t>
    </r>
    <r>
      <rPr>
        <sz val="16"/>
        <rFont val="Times New Roman"/>
        <charset val="134"/>
      </rPr>
      <t>2021</t>
    </r>
    <r>
      <rPr>
        <sz val="16"/>
        <rFont val="黑体"/>
        <charset val="134"/>
      </rPr>
      <t>年预算执行情况及</t>
    </r>
    <r>
      <rPr>
        <sz val="16"/>
        <rFont val="Times New Roman"/>
        <charset val="134"/>
      </rPr>
      <t>2022</t>
    </r>
    <r>
      <rPr>
        <sz val="16"/>
        <rFont val="黑体"/>
        <charset val="134"/>
      </rPr>
      <t>年预算草案</t>
    </r>
  </si>
  <si>
    <r>
      <rPr>
        <sz val="16"/>
        <rFont val="Times New Roman"/>
        <charset val="134"/>
      </rPr>
      <t>1</t>
    </r>
    <r>
      <rPr>
        <sz val="16"/>
        <rFont val="仿宋_GB2312"/>
        <charset val="134"/>
      </rPr>
      <t>、全市</t>
    </r>
    <r>
      <rPr>
        <sz val="16"/>
        <rFont val="Times New Roman"/>
        <charset val="134"/>
      </rPr>
      <t>2021</t>
    </r>
    <r>
      <rPr>
        <sz val="16"/>
        <rFont val="仿宋_GB2312"/>
        <charset val="134"/>
      </rPr>
      <t>年一般公共预算收入执行表</t>
    </r>
  </si>
  <si>
    <r>
      <rPr>
        <sz val="16"/>
        <rFont val="Times New Roman"/>
        <charset val="134"/>
      </rPr>
      <t>2</t>
    </r>
    <r>
      <rPr>
        <sz val="16"/>
        <rFont val="仿宋_GB2312"/>
        <charset val="134"/>
      </rPr>
      <t>、全市</t>
    </r>
    <r>
      <rPr>
        <sz val="16"/>
        <rFont val="Times New Roman"/>
        <charset val="134"/>
      </rPr>
      <t>2021</t>
    </r>
    <r>
      <rPr>
        <sz val="16"/>
        <rFont val="仿宋_GB2312"/>
        <charset val="134"/>
      </rPr>
      <t>年一般公共预算支出执行表</t>
    </r>
  </si>
  <si>
    <r>
      <rPr>
        <sz val="16"/>
        <rFont val="Times New Roman"/>
        <charset val="134"/>
      </rPr>
      <t>3</t>
    </r>
    <r>
      <rPr>
        <sz val="16"/>
        <rFont val="仿宋_GB2312"/>
        <charset val="134"/>
      </rPr>
      <t>、市本级</t>
    </r>
    <r>
      <rPr>
        <sz val="16"/>
        <rFont val="Times New Roman"/>
        <charset val="134"/>
      </rPr>
      <t>2021</t>
    </r>
    <r>
      <rPr>
        <sz val="16"/>
        <rFont val="仿宋_GB2312"/>
        <charset val="134"/>
      </rPr>
      <t>年一般公共预算收入执行表</t>
    </r>
  </si>
  <si>
    <r>
      <rPr>
        <sz val="16"/>
        <rFont val="Times New Roman"/>
        <charset val="134"/>
      </rPr>
      <t>4</t>
    </r>
    <r>
      <rPr>
        <sz val="16"/>
        <rFont val="仿宋_GB2312"/>
        <charset val="134"/>
      </rPr>
      <t>、市本级</t>
    </r>
    <r>
      <rPr>
        <sz val="16"/>
        <rFont val="Times New Roman"/>
        <charset val="134"/>
      </rPr>
      <t>2021</t>
    </r>
    <r>
      <rPr>
        <sz val="16"/>
        <rFont val="仿宋_GB2312"/>
        <charset val="134"/>
      </rPr>
      <t>年一般公共预算支出执行表</t>
    </r>
  </si>
  <si>
    <r>
      <rPr>
        <sz val="16"/>
        <rFont val="Times New Roman"/>
        <charset val="134"/>
      </rPr>
      <t>5</t>
    </r>
    <r>
      <rPr>
        <sz val="16"/>
        <rFont val="仿宋_GB2312"/>
        <charset val="134"/>
      </rPr>
      <t>、</t>
    </r>
    <r>
      <rPr>
        <sz val="16"/>
        <rFont val="Times New Roman"/>
        <charset val="134"/>
      </rPr>
      <t>2021</t>
    </r>
    <r>
      <rPr>
        <sz val="16"/>
        <rFont val="仿宋_GB2312"/>
        <charset val="134"/>
      </rPr>
      <t>年政府一般债务限额和余额情况表</t>
    </r>
  </si>
  <si>
    <r>
      <rPr>
        <sz val="16"/>
        <rFont val="Times New Roman"/>
        <charset val="134"/>
      </rPr>
      <t>6</t>
    </r>
    <r>
      <rPr>
        <sz val="16"/>
        <rFont val="仿宋_GB2312"/>
        <charset val="134"/>
      </rPr>
      <t>、</t>
    </r>
    <r>
      <rPr>
        <sz val="16"/>
        <rFont val="Times New Roman"/>
        <charset val="134"/>
      </rPr>
      <t>2021</t>
    </r>
    <r>
      <rPr>
        <sz val="16"/>
        <rFont val="仿宋_GB2312"/>
        <charset val="134"/>
      </rPr>
      <t>年度本地区和本级地方政府债券发行及还本付息表</t>
    </r>
  </si>
  <si>
    <r>
      <rPr>
        <sz val="16"/>
        <rFont val="Times New Roman"/>
        <charset val="134"/>
      </rPr>
      <t>7</t>
    </r>
    <r>
      <rPr>
        <sz val="16"/>
        <rFont val="仿宋_GB2312"/>
        <charset val="134"/>
      </rPr>
      <t>、市本级</t>
    </r>
    <r>
      <rPr>
        <sz val="16"/>
        <rFont val="Times New Roman"/>
        <charset val="134"/>
      </rPr>
      <t>2021</t>
    </r>
    <r>
      <rPr>
        <sz val="16"/>
        <rFont val="仿宋_GB2312"/>
        <charset val="134"/>
      </rPr>
      <t>年专项转移支付分地区、分项目执行表</t>
    </r>
  </si>
  <si>
    <r>
      <rPr>
        <sz val="16"/>
        <rFont val="Times New Roman"/>
        <charset val="134"/>
      </rPr>
      <t>8</t>
    </r>
    <r>
      <rPr>
        <sz val="16"/>
        <rFont val="仿宋_GB2312"/>
        <charset val="134"/>
      </rPr>
      <t>、全市</t>
    </r>
    <r>
      <rPr>
        <sz val="16"/>
        <rFont val="Times New Roman"/>
        <charset val="134"/>
      </rPr>
      <t>2021</t>
    </r>
    <r>
      <rPr>
        <sz val="16"/>
        <rFont val="仿宋_GB2312"/>
        <charset val="134"/>
      </rPr>
      <t>年政府性基金预算收入执行表</t>
    </r>
  </si>
  <si>
    <r>
      <rPr>
        <sz val="16"/>
        <rFont val="Times New Roman"/>
        <charset val="134"/>
      </rPr>
      <t>9</t>
    </r>
    <r>
      <rPr>
        <sz val="16"/>
        <rFont val="仿宋_GB2312"/>
        <charset val="134"/>
      </rPr>
      <t>、全市</t>
    </r>
    <r>
      <rPr>
        <sz val="16"/>
        <rFont val="Times New Roman"/>
        <charset val="134"/>
      </rPr>
      <t>2021</t>
    </r>
    <r>
      <rPr>
        <sz val="16"/>
        <rFont val="仿宋_GB2312"/>
        <charset val="134"/>
      </rPr>
      <t>年政府性基金预算支出执行表</t>
    </r>
  </si>
  <si>
    <r>
      <rPr>
        <sz val="16"/>
        <rFont val="Times New Roman"/>
        <charset val="134"/>
      </rPr>
      <t>10</t>
    </r>
    <r>
      <rPr>
        <sz val="16"/>
        <rFont val="仿宋_GB2312"/>
        <charset val="134"/>
      </rPr>
      <t>、市本级</t>
    </r>
    <r>
      <rPr>
        <sz val="16"/>
        <rFont val="Times New Roman"/>
        <charset val="134"/>
      </rPr>
      <t>2021</t>
    </r>
    <r>
      <rPr>
        <sz val="16"/>
        <rFont val="仿宋_GB2312"/>
        <charset val="134"/>
      </rPr>
      <t>年政府性基金预算收入执行表</t>
    </r>
  </si>
  <si>
    <r>
      <rPr>
        <sz val="16"/>
        <rFont val="Times New Roman"/>
        <charset val="134"/>
      </rPr>
      <t>11</t>
    </r>
    <r>
      <rPr>
        <sz val="16"/>
        <rFont val="仿宋_GB2312"/>
        <charset val="134"/>
      </rPr>
      <t>、市本级</t>
    </r>
    <r>
      <rPr>
        <sz val="16"/>
        <rFont val="Times New Roman"/>
        <charset val="134"/>
      </rPr>
      <t>2021</t>
    </r>
    <r>
      <rPr>
        <sz val="16"/>
        <rFont val="仿宋_GB2312"/>
        <charset val="134"/>
      </rPr>
      <t>年政府性基金预算支出执行表</t>
    </r>
  </si>
  <si>
    <r>
      <rPr>
        <sz val="16"/>
        <rFont val="Times New Roman"/>
        <charset val="134"/>
      </rPr>
      <t>12</t>
    </r>
    <r>
      <rPr>
        <sz val="16"/>
        <rFont val="仿宋_GB2312"/>
        <charset val="134"/>
      </rPr>
      <t>、</t>
    </r>
    <r>
      <rPr>
        <sz val="16"/>
        <rFont val="Times New Roman"/>
        <charset val="134"/>
      </rPr>
      <t>2021</t>
    </r>
    <r>
      <rPr>
        <sz val="16"/>
        <rFont val="仿宋_GB2312"/>
        <charset val="134"/>
      </rPr>
      <t>年政府专项债务限额和余额情况表</t>
    </r>
  </si>
  <si>
    <r>
      <rPr>
        <sz val="16"/>
        <rFont val="Times New Roman"/>
        <charset val="134"/>
      </rPr>
      <t>13</t>
    </r>
    <r>
      <rPr>
        <sz val="16"/>
        <rFont val="仿宋_GB2312"/>
        <charset val="134"/>
      </rPr>
      <t>、全市</t>
    </r>
    <r>
      <rPr>
        <sz val="16"/>
        <rFont val="Times New Roman"/>
        <charset val="134"/>
      </rPr>
      <t>2021</t>
    </r>
    <r>
      <rPr>
        <sz val="16"/>
        <rFont val="仿宋_GB2312"/>
        <charset val="134"/>
      </rPr>
      <t>年社会保险基金预算收入执行表</t>
    </r>
  </si>
  <si>
    <r>
      <rPr>
        <sz val="16"/>
        <rFont val="Times New Roman"/>
        <charset val="134"/>
      </rPr>
      <t>14</t>
    </r>
    <r>
      <rPr>
        <sz val="16"/>
        <rFont val="仿宋_GB2312"/>
        <charset val="134"/>
      </rPr>
      <t>、全市</t>
    </r>
    <r>
      <rPr>
        <sz val="16"/>
        <rFont val="Times New Roman"/>
        <charset val="134"/>
      </rPr>
      <t>2021</t>
    </r>
    <r>
      <rPr>
        <sz val="16"/>
        <rFont val="仿宋_GB2312"/>
        <charset val="134"/>
      </rPr>
      <t>年社会保险基金预算支出执行表</t>
    </r>
  </si>
  <si>
    <r>
      <rPr>
        <sz val="16"/>
        <rFont val="Times New Roman"/>
        <charset val="134"/>
      </rPr>
      <t>15</t>
    </r>
    <r>
      <rPr>
        <sz val="16"/>
        <rFont val="仿宋_GB2312"/>
        <charset val="134"/>
      </rPr>
      <t>、市本级</t>
    </r>
    <r>
      <rPr>
        <sz val="16"/>
        <rFont val="Times New Roman"/>
        <charset val="134"/>
      </rPr>
      <t>2021</t>
    </r>
    <r>
      <rPr>
        <sz val="16"/>
        <rFont val="仿宋_GB2312"/>
        <charset val="134"/>
      </rPr>
      <t>年社会保险基金预算收入执行表</t>
    </r>
  </si>
  <si>
    <r>
      <rPr>
        <sz val="16"/>
        <rFont val="Times New Roman"/>
        <charset val="134"/>
      </rPr>
      <t>16</t>
    </r>
    <r>
      <rPr>
        <sz val="16"/>
        <rFont val="仿宋_GB2312"/>
        <charset val="134"/>
      </rPr>
      <t>、市本级</t>
    </r>
    <r>
      <rPr>
        <sz val="16"/>
        <rFont val="Times New Roman"/>
        <charset val="134"/>
      </rPr>
      <t>2021</t>
    </r>
    <r>
      <rPr>
        <sz val="16"/>
        <rFont val="仿宋_GB2312"/>
        <charset val="134"/>
      </rPr>
      <t>年社会保险基金预算支出执行表</t>
    </r>
  </si>
  <si>
    <r>
      <rPr>
        <sz val="16"/>
        <rFont val="Times New Roman"/>
        <charset val="134"/>
      </rPr>
      <t>17</t>
    </r>
    <r>
      <rPr>
        <sz val="16"/>
        <rFont val="仿宋_GB2312"/>
        <charset val="134"/>
      </rPr>
      <t>、全市</t>
    </r>
    <r>
      <rPr>
        <sz val="16"/>
        <rFont val="Times New Roman"/>
        <charset val="134"/>
      </rPr>
      <t>2021</t>
    </r>
    <r>
      <rPr>
        <sz val="16"/>
        <rFont val="仿宋_GB2312"/>
        <charset val="134"/>
      </rPr>
      <t>年国有资本经营预算收入执行表</t>
    </r>
  </si>
  <si>
    <r>
      <rPr>
        <sz val="16"/>
        <rFont val="Times New Roman"/>
        <charset val="134"/>
      </rPr>
      <t>18</t>
    </r>
    <r>
      <rPr>
        <sz val="16"/>
        <rFont val="仿宋_GB2312"/>
        <charset val="134"/>
      </rPr>
      <t>、全市</t>
    </r>
    <r>
      <rPr>
        <sz val="16"/>
        <rFont val="Times New Roman"/>
        <charset val="134"/>
      </rPr>
      <t>2021</t>
    </r>
    <r>
      <rPr>
        <sz val="16"/>
        <rFont val="仿宋_GB2312"/>
        <charset val="134"/>
      </rPr>
      <t>年国有资本经营预算支出执行表</t>
    </r>
  </si>
  <si>
    <r>
      <rPr>
        <sz val="16"/>
        <rFont val="Times New Roman"/>
        <charset val="134"/>
      </rPr>
      <t>19</t>
    </r>
    <r>
      <rPr>
        <sz val="16"/>
        <rFont val="仿宋_GB2312"/>
        <charset val="134"/>
      </rPr>
      <t>、市本级</t>
    </r>
    <r>
      <rPr>
        <sz val="16"/>
        <rFont val="Times New Roman"/>
        <charset val="134"/>
      </rPr>
      <t>2021</t>
    </r>
    <r>
      <rPr>
        <sz val="16"/>
        <rFont val="仿宋_GB2312"/>
        <charset val="134"/>
      </rPr>
      <t>年国有资本经营预算收入执行表</t>
    </r>
  </si>
  <si>
    <r>
      <rPr>
        <sz val="16"/>
        <rFont val="Times New Roman"/>
        <charset val="134"/>
      </rPr>
      <t>20</t>
    </r>
    <r>
      <rPr>
        <sz val="16"/>
        <rFont val="仿宋_GB2312"/>
        <charset val="134"/>
      </rPr>
      <t>、市本级</t>
    </r>
    <r>
      <rPr>
        <sz val="16"/>
        <rFont val="Times New Roman"/>
        <charset val="134"/>
      </rPr>
      <t>2021</t>
    </r>
    <r>
      <rPr>
        <sz val="16"/>
        <rFont val="仿宋_GB2312"/>
        <charset val="134"/>
      </rPr>
      <t>年国有资本经营预算支出执行表</t>
    </r>
  </si>
  <si>
    <r>
      <rPr>
        <sz val="16"/>
        <rFont val="Times New Roman"/>
        <charset val="134"/>
      </rPr>
      <t>21</t>
    </r>
    <r>
      <rPr>
        <sz val="16"/>
        <rFont val="仿宋_GB2312"/>
        <charset val="134"/>
      </rPr>
      <t>、全市</t>
    </r>
    <r>
      <rPr>
        <sz val="16"/>
        <rFont val="Times New Roman"/>
        <charset val="134"/>
      </rPr>
      <t>2022</t>
    </r>
    <r>
      <rPr>
        <sz val="16"/>
        <rFont val="仿宋_GB2312"/>
        <charset val="134"/>
      </rPr>
      <t>年一般公共预算收入表</t>
    </r>
  </si>
  <si>
    <r>
      <rPr>
        <sz val="16"/>
        <rFont val="Times New Roman"/>
        <charset val="134"/>
      </rPr>
      <t>22</t>
    </r>
    <r>
      <rPr>
        <sz val="16"/>
        <rFont val="仿宋_GB2312"/>
        <charset val="134"/>
      </rPr>
      <t>、全市</t>
    </r>
    <r>
      <rPr>
        <sz val="16"/>
        <rFont val="Times New Roman"/>
        <charset val="134"/>
      </rPr>
      <t>2022</t>
    </r>
    <r>
      <rPr>
        <sz val="16"/>
        <rFont val="仿宋_GB2312"/>
        <charset val="134"/>
      </rPr>
      <t>年一般公共预算支出表</t>
    </r>
  </si>
  <si>
    <r>
      <rPr>
        <sz val="16"/>
        <rFont val="Times New Roman"/>
        <charset val="134"/>
      </rPr>
      <t>23</t>
    </r>
    <r>
      <rPr>
        <sz val="16"/>
        <rFont val="仿宋_GB2312"/>
        <charset val="134"/>
      </rPr>
      <t>、市本级</t>
    </r>
    <r>
      <rPr>
        <sz val="16"/>
        <rFont val="Times New Roman"/>
        <charset val="134"/>
      </rPr>
      <t>2022</t>
    </r>
    <r>
      <rPr>
        <sz val="16"/>
        <rFont val="仿宋_GB2312"/>
        <charset val="134"/>
      </rPr>
      <t>年一般公共预算收入表</t>
    </r>
  </si>
  <si>
    <r>
      <rPr>
        <sz val="16"/>
        <rFont val="Times New Roman"/>
        <charset val="134"/>
      </rPr>
      <t>24</t>
    </r>
    <r>
      <rPr>
        <sz val="16"/>
        <rFont val="仿宋_GB2312"/>
        <charset val="134"/>
      </rPr>
      <t>、市本级</t>
    </r>
    <r>
      <rPr>
        <sz val="16"/>
        <rFont val="Times New Roman"/>
        <charset val="134"/>
      </rPr>
      <t>2022</t>
    </r>
    <r>
      <rPr>
        <sz val="16"/>
        <rFont val="仿宋_GB2312"/>
        <charset val="134"/>
      </rPr>
      <t>年一般公共预算支出表</t>
    </r>
  </si>
  <si>
    <r>
      <rPr>
        <sz val="16"/>
        <rFont val="Times New Roman"/>
        <charset val="134"/>
      </rPr>
      <t>25</t>
    </r>
    <r>
      <rPr>
        <sz val="16"/>
        <rFont val="仿宋_GB2312"/>
        <charset val="134"/>
      </rPr>
      <t>、</t>
    </r>
    <r>
      <rPr>
        <sz val="16"/>
        <rFont val="Times New Roman"/>
        <charset val="134"/>
      </rPr>
      <t>2022</t>
    </r>
    <r>
      <rPr>
        <sz val="16"/>
        <rFont val="仿宋_GB2312"/>
        <charset val="134"/>
      </rPr>
      <t>年一般公共预算税收返还和转移支付表</t>
    </r>
  </si>
  <si>
    <r>
      <rPr>
        <sz val="16"/>
        <rFont val="Times New Roman"/>
        <charset val="134"/>
      </rPr>
      <t>26</t>
    </r>
    <r>
      <rPr>
        <sz val="16"/>
        <rFont val="仿宋_GB2312"/>
        <charset val="134"/>
      </rPr>
      <t>、市本级2022年专项转移支付分地区、分项目公开表</t>
    </r>
  </si>
  <si>
    <r>
      <rPr>
        <sz val="16"/>
        <rFont val="Times New Roman"/>
        <charset val="134"/>
      </rPr>
      <t>27</t>
    </r>
    <r>
      <rPr>
        <sz val="16"/>
        <rFont val="仿宋_GB2312"/>
        <charset val="134"/>
      </rPr>
      <t>、市本级</t>
    </r>
    <r>
      <rPr>
        <sz val="16"/>
        <rFont val="Times New Roman"/>
        <charset val="134"/>
      </rPr>
      <t>2022</t>
    </r>
    <r>
      <rPr>
        <sz val="16"/>
        <rFont val="仿宋_GB2312"/>
        <charset val="134"/>
      </rPr>
      <t>年一般公共预算“三公”经费表</t>
    </r>
  </si>
  <si>
    <r>
      <rPr>
        <sz val="16"/>
        <rFont val="Times New Roman"/>
        <charset val="134"/>
      </rPr>
      <t>28</t>
    </r>
    <r>
      <rPr>
        <sz val="16"/>
        <rFont val="仿宋_GB2312"/>
        <charset val="134"/>
      </rPr>
      <t>、市本级</t>
    </r>
    <r>
      <rPr>
        <sz val="16"/>
        <rFont val="Times New Roman"/>
        <charset val="134"/>
      </rPr>
      <t>2022</t>
    </r>
    <r>
      <rPr>
        <sz val="16"/>
        <rFont val="仿宋_GB2312"/>
        <charset val="134"/>
      </rPr>
      <t>年一般公共预算支出政府经济分类情况表</t>
    </r>
  </si>
  <si>
    <r>
      <rPr>
        <sz val="16"/>
        <rFont val="Times New Roman"/>
        <charset val="134"/>
      </rPr>
      <t>29</t>
    </r>
    <r>
      <rPr>
        <sz val="16"/>
        <rFont val="仿宋_GB2312"/>
        <charset val="134"/>
      </rPr>
      <t>、</t>
    </r>
    <r>
      <rPr>
        <sz val="16"/>
        <rFont val="Times New Roman"/>
        <charset val="134"/>
      </rPr>
      <t>2022</t>
    </r>
    <r>
      <rPr>
        <sz val="16"/>
        <rFont val="仿宋_GB2312"/>
        <charset val="134"/>
      </rPr>
      <t>年一般公共预算本级基本支出表</t>
    </r>
  </si>
  <si>
    <r>
      <rPr>
        <sz val="16"/>
        <rFont val="Times New Roman"/>
        <charset val="134"/>
      </rPr>
      <t>30</t>
    </r>
    <r>
      <rPr>
        <sz val="16"/>
        <rFont val="仿宋_GB2312"/>
        <charset val="134"/>
      </rPr>
      <t>、</t>
    </r>
    <r>
      <rPr>
        <sz val="16"/>
        <rFont val="Times New Roman"/>
        <charset val="134"/>
      </rPr>
      <t>2022</t>
    </r>
    <r>
      <rPr>
        <sz val="16"/>
        <rFont val="仿宋_GB2312"/>
        <charset val="134"/>
      </rPr>
      <t>年政府一般债务限额和余额情况表</t>
    </r>
  </si>
  <si>
    <r>
      <rPr>
        <sz val="16"/>
        <rFont val="Times New Roman"/>
        <charset val="134"/>
      </rPr>
      <t>31</t>
    </r>
    <r>
      <rPr>
        <sz val="16"/>
        <rFont val="仿宋_GB2312"/>
        <charset val="134"/>
      </rPr>
      <t>、全市</t>
    </r>
    <r>
      <rPr>
        <sz val="16"/>
        <rFont val="Times New Roman"/>
        <charset val="134"/>
      </rPr>
      <t>2022</t>
    </r>
    <r>
      <rPr>
        <sz val="16"/>
        <rFont val="仿宋_GB2312"/>
        <charset val="134"/>
      </rPr>
      <t>年政府性基金预算收入表</t>
    </r>
  </si>
  <si>
    <r>
      <rPr>
        <sz val="16"/>
        <rFont val="Times New Roman"/>
        <charset val="134"/>
      </rPr>
      <t>32</t>
    </r>
    <r>
      <rPr>
        <sz val="16"/>
        <rFont val="仿宋_GB2312"/>
        <charset val="134"/>
      </rPr>
      <t>、全市</t>
    </r>
    <r>
      <rPr>
        <sz val="16"/>
        <rFont val="Times New Roman"/>
        <charset val="134"/>
      </rPr>
      <t>2022</t>
    </r>
    <r>
      <rPr>
        <sz val="16"/>
        <rFont val="仿宋_GB2312"/>
        <charset val="134"/>
      </rPr>
      <t>年政府性基金预算支出表</t>
    </r>
  </si>
  <si>
    <r>
      <rPr>
        <sz val="16"/>
        <rFont val="Times New Roman"/>
        <charset val="134"/>
      </rPr>
      <t>33</t>
    </r>
    <r>
      <rPr>
        <sz val="16"/>
        <rFont val="仿宋_GB2312"/>
        <charset val="134"/>
      </rPr>
      <t>、市本级</t>
    </r>
    <r>
      <rPr>
        <sz val="16"/>
        <rFont val="Times New Roman"/>
        <charset val="134"/>
      </rPr>
      <t>2022</t>
    </r>
    <r>
      <rPr>
        <sz val="16"/>
        <rFont val="仿宋_GB2312"/>
        <charset val="134"/>
      </rPr>
      <t>年政府性基金预算收入表</t>
    </r>
  </si>
  <si>
    <r>
      <rPr>
        <sz val="16"/>
        <rFont val="Times New Roman"/>
        <charset val="134"/>
      </rPr>
      <t>34</t>
    </r>
    <r>
      <rPr>
        <sz val="16"/>
        <rFont val="仿宋_GB2312"/>
        <charset val="134"/>
      </rPr>
      <t>、市本级</t>
    </r>
    <r>
      <rPr>
        <sz val="16"/>
        <rFont val="Times New Roman"/>
        <charset val="134"/>
      </rPr>
      <t>2022</t>
    </r>
    <r>
      <rPr>
        <sz val="16"/>
        <rFont val="仿宋_GB2312"/>
        <charset val="134"/>
      </rPr>
      <t>年政府性基金预算支出表</t>
    </r>
  </si>
  <si>
    <r>
      <rPr>
        <sz val="16"/>
        <rFont val="Times New Roman"/>
        <charset val="134"/>
      </rPr>
      <t>35</t>
    </r>
    <r>
      <rPr>
        <sz val="16"/>
        <rFont val="仿宋_GB2312"/>
        <charset val="134"/>
      </rPr>
      <t>、市本级</t>
    </r>
    <r>
      <rPr>
        <sz val="16"/>
        <rFont val="Times New Roman"/>
        <charset val="134"/>
      </rPr>
      <t>2022</t>
    </r>
    <r>
      <rPr>
        <sz val="16"/>
        <rFont val="仿宋_GB2312"/>
        <charset val="134"/>
      </rPr>
      <t>年政府性基金转移支付表</t>
    </r>
  </si>
  <si>
    <r>
      <rPr>
        <sz val="16"/>
        <rFont val="Times New Roman"/>
        <charset val="134"/>
      </rPr>
      <t>36</t>
    </r>
    <r>
      <rPr>
        <sz val="16"/>
        <rFont val="仿宋_GB2312"/>
        <charset val="134"/>
      </rPr>
      <t>、</t>
    </r>
    <r>
      <rPr>
        <sz val="16"/>
        <rFont val="Times New Roman"/>
        <charset val="134"/>
      </rPr>
      <t>2022</t>
    </r>
    <r>
      <rPr>
        <sz val="16"/>
        <rFont val="仿宋_GB2312"/>
        <charset val="134"/>
      </rPr>
      <t>年政府专项债务限额和余额情况表</t>
    </r>
  </si>
  <si>
    <r>
      <rPr>
        <sz val="16"/>
        <rFont val="Times New Roman"/>
        <charset val="134"/>
      </rPr>
      <t>37</t>
    </r>
    <r>
      <rPr>
        <sz val="16"/>
        <rFont val="仿宋_GB2312"/>
        <charset val="134"/>
      </rPr>
      <t>、</t>
    </r>
    <r>
      <rPr>
        <sz val="16"/>
        <rFont val="Times New Roman"/>
        <charset val="134"/>
      </rPr>
      <t>2022</t>
    </r>
    <r>
      <rPr>
        <sz val="16"/>
        <rFont val="仿宋_GB2312"/>
        <charset val="134"/>
      </rPr>
      <t>年度地方政府债券还本付息预算表</t>
    </r>
  </si>
  <si>
    <r>
      <rPr>
        <sz val="16"/>
        <rFont val="Times New Roman"/>
        <charset val="134"/>
      </rPr>
      <t>38</t>
    </r>
    <r>
      <rPr>
        <sz val="16"/>
        <rFont val="仿宋_GB2312"/>
        <charset val="134"/>
      </rPr>
      <t>、</t>
    </r>
    <r>
      <rPr>
        <sz val="16"/>
        <rFont val="Times New Roman"/>
        <charset val="134"/>
      </rPr>
      <t>2022</t>
    </r>
    <r>
      <rPr>
        <sz val="16"/>
        <rFont val="仿宋_GB2312"/>
        <charset val="134"/>
      </rPr>
      <t>年全市新增地方政府债券资金使用安排表</t>
    </r>
  </si>
  <si>
    <r>
      <rPr>
        <sz val="16"/>
        <rFont val="Times New Roman"/>
        <charset val="134"/>
      </rPr>
      <t>39</t>
    </r>
    <r>
      <rPr>
        <sz val="16"/>
        <rFont val="仿宋_GB2312"/>
        <charset val="134"/>
      </rPr>
      <t>、</t>
    </r>
    <r>
      <rPr>
        <sz val="16"/>
        <rFont val="Times New Roman"/>
        <charset val="134"/>
      </rPr>
      <t>2022</t>
    </r>
    <r>
      <rPr>
        <sz val="16"/>
        <rFont val="仿宋_GB2312"/>
        <charset val="134"/>
      </rPr>
      <t>年市本级新增地方政府债券资金使用安排表</t>
    </r>
  </si>
  <si>
    <r>
      <rPr>
        <sz val="16"/>
        <rFont val="Times New Roman"/>
        <charset val="134"/>
      </rPr>
      <t>40</t>
    </r>
    <r>
      <rPr>
        <sz val="16"/>
        <rFont val="仿宋_GB2312"/>
        <charset val="134"/>
      </rPr>
      <t>、全市</t>
    </r>
    <r>
      <rPr>
        <sz val="16"/>
        <rFont val="Times New Roman"/>
        <charset val="134"/>
      </rPr>
      <t>2022</t>
    </r>
    <r>
      <rPr>
        <sz val="16"/>
        <rFont val="仿宋_GB2312"/>
        <charset val="134"/>
      </rPr>
      <t>年社会保险基金预算收入表</t>
    </r>
  </si>
  <si>
    <r>
      <rPr>
        <sz val="16"/>
        <rFont val="Times New Roman"/>
        <charset val="134"/>
      </rPr>
      <t>41</t>
    </r>
    <r>
      <rPr>
        <sz val="16"/>
        <rFont val="仿宋_GB2312"/>
        <charset val="134"/>
      </rPr>
      <t>、全市</t>
    </r>
    <r>
      <rPr>
        <sz val="16"/>
        <rFont val="Times New Roman"/>
        <charset val="134"/>
      </rPr>
      <t>2022</t>
    </r>
    <r>
      <rPr>
        <sz val="16"/>
        <rFont val="仿宋_GB2312"/>
        <charset val="134"/>
      </rPr>
      <t>年社会保险基金预算支出表</t>
    </r>
  </si>
  <si>
    <r>
      <rPr>
        <sz val="16"/>
        <rFont val="Times New Roman"/>
        <charset val="134"/>
      </rPr>
      <t>42</t>
    </r>
    <r>
      <rPr>
        <sz val="16"/>
        <rFont val="仿宋_GB2312"/>
        <charset val="134"/>
      </rPr>
      <t>、市本级</t>
    </r>
    <r>
      <rPr>
        <sz val="16"/>
        <rFont val="Times New Roman"/>
        <charset val="134"/>
      </rPr>
      <t>2022</t>
    </r>
    <r>
      <rPr>
        <sz val="16"/>
        <rFont val="仿宋_GB2312"/>
        <charset val="134"/>
      </rPr>
      <t>年社会保险基金预算收入表</t>
    </r>
  </si>
  <si>
    <r>
      <rPr>
        <sz val="16"/>
        <rFont val="Times New Roman"/>
        <charset val="134"/>
      </rPr>
      <t>43</t>
    </r>
    <r>
      <rPr>
        <sz val="16"/>
        <rFont val="仿宋_GB2312"/>
        <charset val="134"/>
      </rPr>
      <t>、市本级</t>
    </r>
    <r>
      <rPr>
        <sz val="16"/>
        <rFont val="Times New Roman"/>
        <charset val="134"/>
      </rPr>
      <t>2022</t>
    </r>
    <r>
      <rPr>
        <sz val="16"/>
        <rFont val="仿宋_GB2312"/>
        <charset val="134"/>
      </rPr>
      <t>年社会保险基金预算支出表</t>
    </r>
  </si>
  <si>
    <r>
      <rPr>
        <sz val="16"/>
        <rFont val="Times New Roman"/>
        <charset val="134"/>
      </rPr>
      <t>44</t>
    </r>
    <r>
      <rPr>
        <sz val="16"/>
        <rFont val="仿宋_GB2312"/>
        <charset val="134"/>
      </rPr>
      <t>、市本级</t>
    </r>
    <r>
      <rPr>
        <sz val="16"/>
        <rFont val="Times New Roman"/>
        <charset val="134"/>
      </rPr>
      <t>2022</t>
    </r>
    <r>
      <rPr>
        <sz val="16"/>
        <rFont val="仿宋_GB2312"/>
        <charset val="134"/>
      </rPr>
      <t>年社会保险基金预算结余表</t>
    </r>
  </si>
  <si>
    <r>
      <rPr>
        <sz val="16"/>
        <rFont val="Times New Roman"/>
        <charset val="134"/>
      </rPr>
      <t>45</t>
    </r>
    <r>
      <rPr>
        <sz val="16"/>
        <rFont val="仿宋_GB2312"/>
        <charset val="134"/>
      </rPr>
      <t>、全市</t>
    </r>
    <r>
      <rPr>
        <sz val="16"/>
        <rFont val="Times New Roman"/>
        <charset val="134"/>
      </rPr>
      <t>2022</t>
    </r>
    <r>
      <rPr>
        <sz val="16"/>
        <rFont val="仿宋_GB2312"/>
        <charset val="134"/>
      </rPr>
      <t>年国有资本经营预算收入表</t>
    </r>
  </si>
  <si>
    <r>
      <rPr>
        <sz val="16"/>
        <rFont val="Times New Roman"/>
        <charset val="134"/>
      </rPr>
      <t>46</t>
    </r>
    <r>
      <rPr>
        <sz val="16"/>
        <rFont val="仿宋_GB2312"/>
        <charset val="134"/>
      </rPr>
      <t>、全市</t>
    </r>
    <r>
      <rPr>
        <sz val="16"/>
        <rFont val="Times New Roman"/>
        <charset val="134"/>
      </rPr>
      <t>2022</t>
    </r>
    <r>
      <rPr>
        <sz val="16"/>
        <rFont val="仿宋_GB2312"/>
        <charset val="134"/>
      </rPr>
      <t>年国有资本经营预算支出表</t>
    </r>
  </si>
  <si>
    <r>
      <rPr>
        <sz val="16"/>
        <rFont val="Times New Roman"/>
        <charset val="134"/>
      </rPr>
      <t>47</t>
    </r>
    <r>
      <rPr>
        <sz val="16"/>
        <rFont val="仿宋_GB2312"/>
        <charset val="134"/>
      </rPr>
      <t>、市本级</t>
    </r>
    <r>
      <rPr>
        <sz val="16"/>
        <rFont val="Times New Roman"/>
        <charset val="134"/>
      </rPr>
      <t>2022</t>
    </r>
    <r>
      <rPr>
        <sz val="16"/>
        <rFont val="仿宋_GB2312"/>
        <charset val="134"/>
      </rPr>
      <t>年国有资本经营预算收入表</t>
    </r>
  </si>
  <si>
    <r>
      <rPr>
        <sz val="16"/>
        <rFont val="Times New Roman"/>
        <charset val="134"/>
      </rPr>
      <t>48</t>
    </r>
    <r>
      <rPr>
        <sz val="16"/>
        <rFont val="仿宋_GB2312"/>
        <charset val="134"/>
      </rPr>
      <t>、市本级</t>
    </r>
    <r>
      <rPr>
        <sz val="16"/>
        <rFont val="Times New Roman"/>
        <charset val="134"/>
      </rPr>
      <t>2022</t>
    </r>
    <r>
      <rPr>
        <sz val="16"/>
        <rFont val="仿宋_GB2312"/>
        <charset val="134"/>
      </rPr>
      <t>年国有资本经营预算支出表</t>
    </r>
  </si>
  <si>
    <r>
      <rPr>
        <sz val="16"/>
        <rFont val="Times New Roman"/>
        <charset val="134"/>
      </rPr>
      <t>49</t>
    </r>
    <r>
      <rPr>
        <sz val="16"/>
        <rFont val="仿宋_GB2312"/>
        <charset val="134"/>
      </rPr>
      <t>、市本级</t>
    </r>
    <r>
      <rPr>
        <sz val="16"/>
        <rFont val="Times New Roman"/>
        <charset val="134"/>
      </rPr>
      <t>2022</t>
    </r>
    <r>
      <rPr>
        <sz val="16"/>
        <rFont val="仿宋_GB2312"/>
        <charset val="134"/>
      </rPr>
      <t>年国有资本经营预算转移支付表</t>
    </r>
  </si>
  <si>
    <r>
      <rPr>
        <sz val="12"/>
        <rFont val="黑体"/>
        <charset val="134"/>
      </rPr>
      <t>附表</t>
    </r>
    <r>
      <rPr>
        <sz val="12"/>
        <rFont val="Times New Roman"/>
        <charset val="134"/>
      </rPr>
      <t>1</t>
    </r>
  </si>
  <si>
    <r>
      <rPr>
        <sz val="20"/>
        <rFont val="方正大标宋简体"/>
        <charset val="134"/>
      </rPr>
      <t>全市</t>
    </r>
    <r>
      <rPr>
        <sz val="20"/>
        <rFont val="Times New Roman"/>
        <charset val="134"/>
      </rPr>
      <t>2021</t>
    </r>
    <r>
      <rPr>
        <sz val="20"/>
        <rFont val="方正大标宋简体"/>
        <charset val="134"/>
      </rPr>
      <t>年一般公共预算收入表</t>
    </r>
  </si>
  <si>
    <r>
      <rPr>
        <sz val="11"/>
        <rFont val="宋体"/>
        <charset val="134"/>
      </rPr>
      <t>单位：万元</t>
    </r>
  </si>
  <si>
    <r>
      <rPr>
        <sz val="11"/>
        <rFont val="黑体"/>
        <charset val="134"/>
      </rPr>
      <t>科目编码</t>
    </r>
  </si>
  <si>
    <r>
      <rPr>
        <sz val="11"/>
        <rFont val="黑体"/>
        <charset val="134"/>
      </rPr>
      <t>科目名称</t>
    </r>
  </si>
  <si>
    <t>金额</t>
  </si>
  <si>
    <t>一、地方一般公共预算收入合计</t>
  </si>
  <si>
    <r>
      <rPr>
        <sz val="11"/>
        <rFont val="Times New Roman"/>
        <charset val="134"/>
      </rPr>
      <t>  </t>
    </r>
    <r>
      <rPr>
        <sz val="11"/>
        <rFont val="宋体"/>
        <charset val="134"/>
      </rPr>
      <t>（一）税收收入</t>
    </r>
  </si>
  <si>
    <r>
      <rPr>
        <sz val="11"/>
        <rFont val="Times New Roman"/>
        <charset val="134"/>
      </rPr>
      <t>     </t>
    </r>
    <r>
      <rPr>
        <sz val="11"/>
        <rFont val="宋体"/>
        <charset val="134"/>
      </rPr>
      <t>增值税</t>
    </r>
  </si>
  <si>
    <r>
      <rPr>
        <sz val="11"/>
        <rFont val="Times New Roman"/>
        <charset val="134"/>
      </rPr>
      <t>     </t>
    </r>
    <r>
      <rPr>
        <sz val="11"/>
        <rFont val="宋体"/>
        <charset val="134"/>
      </rPr>
      <t>企业所得税</t>
    </r>
  </si>
  <si>
    <r>
      <rPr>
        <sz val="11"/>
        <rFont val="Times New Roman"/>
        <charset val="134"/>
      </rPr>
      <t>     </t>
    </r>
    <r>
      <rPr>
        <sz val="11"/>
        <rFont val="宋体"/>
        <charset val="134"/>
      </rPr>
      <t>个人所得税</t>
    </r>
  </si>
  <si>
    <r>
      <rPr>
        <sz val="11"/>
        <rFont val="Times New Roman"/>
        <charset val="134"/>
      </rPr>
      <t>     </t>
    </r>
    <r>
      <rPr>
        <sz val="11"/>
        <rFont val="宋体"/>
        <charset val="134"/>
      </rPr>
      <t>资源税</t>
    </r>
  </si>
  <si>
    <r>
      <rPr>
        <sz val="11"/>
        <rFont val="Times New Roman"/>
        <charset val="134"/>
      </rPr>
      <t>     </t>
    </r>
    <r>
      <rPr>
        <sz val="11"/>
        <rFont val="宋体"/>
        <charset val="134"/>
      </rPr>
      <t>城市维护建设税</t>
    </r>
  </si>
  <si>
    <r>
      <rPr>
        <sz val="11"/>
        <rFont val="Times New Roman"/>
        <charset val="134"/>
      </rPr>
      <t>     </t>
    </r>
    <r>
      <rPr>
        <sz val="11"/>
        <rFont val="宋体"/>
        <charset val="134"/>
      </rPr>
      <t>房产税</t>
    </r>
  </si>
  <si>
    <r>
      <rPr>
        <sz val="11"/>
        <rFont val="Times New Roman"/>
        <charset val="134"/>
      </rPr>
      <t>     </t>
    </r>
    <r>
      <rPr>
        <sz val="11"/>
        <rFont val="宋体"/>
        <charset val="134"/>
      </rPr>
      <t>印花税</t>
    </r>
  </si>
  <si>
    <r>
      <rPr>
        <sz val="11"/>
        <rFont val="Times New Roman"/>
        <charset val="134"/>
      </rPr>
      <t>     </t>
    </r>
    <r>
      <rPr>
        <sz val="11"/>
        <rFont val="宋体"/>
        <charset val="134"/>
      </rPr>
      <t>城镇土地使用税</t>
    </r>
  </si>
  <si>
    <r>
      <rPr>
        <sz val="11"/>
        <rFont val="Times New Roman"/>
        <charset val="134"/>
      </rPr>
      <t>     </t>
    </r>
    <r>
      <rPr>
        <sz val="11"/>
        <rFont val="宋体"/>
        <charset val="134"/>
      </rPr>
      <t>土地增值税</t>
    </r>
  </si>
  <si>
    <r>
      <rPr>
        <sz val="11"/>
        <rFont val="Times New Roman"/>
        <charset val="134"/>
      </rPr>
      <t>     </t>
    </r>
    <r>
      <rPr>
        <sz val="11"/>
        <rFont val="宋体"/>
        <charset val="134"/>
      </rPr>
      <t>车船税</t>
    </r>
  </si>
  <si>
    <r>
      <rPr>
        <sz val="11"/>
        <rFont val="Times New Roman"/>
        <charset val="134"/>
      </rPr>
      <t>     </t>
    </r>
    <r>
      <rPr>
        <sz val="11"/>
        <rFont val="宋体"/>
        <charset val="134"/>
      </rPr>
      <t>耕地占用税</t>
    </r>
  </si>
  <si>
    <r>
      <rPr>
        <sz val="11"/>
        <rFont val="Times New Roman"/>
        <charset val="134"/>
      </rPr>
      <t>     </t>
    </r>
    <r>
      <rPr>
        <sz val="11"/>
        <rFont val="宋体"/>
        <charset val="134"/>
      </rPr>
      <t>契税</t>
    </r>
  </si>
  <si>
    <r>
      <rPr>
        <sz val="11"/>
        <rFont val="Times New Roman"/>
        <charset val="134"/>
      </rPr>
      <t>     </t>
    </r>
    <r>
      <rPr>
        <sz val="11"/>
        <rFont val="宋体"/>
        <charset val="134"/>
      </rPr>
      <t>烟叶税</t>
    </r>
  </si>
  <si>
    <r>
      <rPr>
        <sz val="11"/>
        <rFont val="Times New Roman"/>
        <charset val="134"/>
      </rPr>
      <t xml:space="preserve">     </t>
    </r>
    <r>
      <rPr>
        <sz val="11"/>
        <rFont val="宋体"/>
        <charset val="134"/>
      </rPr>
      <t>环境保护税</t>
    </r>
  </si>
  <si>
    <r>
      <rPr>
        <sz val="11"/>
        <rFont val="Times New Roman"/>
        <charset val="134"/>
      </rPr>
      <t>     </t>
    </r>
    <r>
      <rPr>
        <sz val="11"/>
        <rFont val="宋体"/>
        <charset val="134"/>
      </rPr>
      <t>其他税收收入</t>
    </r>
  </si>
  <si>
    <r>
      <rPr>
        <sz val="11"/>
        <rFont val="Times New Roman"/>
        <charset val="134"/>
      </rPr>
      <t>  </t>
    </r>
    <r>
      <rPr>
        <sz val="11"/>
        <rFont val="宋体"/>
        <charset val="134"/>
      </rPr>
      <t>（二）非税收入</t>
    </r>
  </si>
  <si>
    <r>
      <rPr>
        <sz val="11"/>
        <rFont val="Times New Roman"/>
        <charset val="134"/>
      </rPr>
      <t>     </t>
    </r>
    <r>
      <rPr>
        <sz val="11"/>
        <rFont val="宋体"/>
        <charset val="134"/>
      </rPr>
      <t>专项收入</t>
    </r>
  </si>
  <si>
    <r>
      <rPr>
        <sz val="11"/>
        <rFont val="Times New Roman"/>
        <charset val="134"/>
      </rPr>
      <t>     </t>
    </r>
    <r>
      <rPr>
        <sz val="11"/>
        <rFont val="宋体"/>
        <charset val="134"/>
      </rPr>
      <t>行政事业性收费收入</t>
    </r>
  </si>
  <si>
    <r>
      <rPr>
        <sz val="11"/>
        <rFont val="Times New Roman"/>
        <charset val="134"/>
      </rPr>
      <t>     </t>
    </r>
    <r>
      <rPr>
        <sz val="11"/>
        <rFont val="宋体"/>
        <charset val="134"/>
      </rPr>
      <t>罚没收入</t>
    </r>
  </si>
  <si>
    <r>
      <rPr>
        <sz val="11"/>
        <rFont val="Times New Roman"/>
        <charset val="134"/>
      </rPr>
      <t>     </t>
    </r>
    <r>
      <rPr>
        <sz val="11"/>
        <rFont val="宋体"/>
        <charset val="134"/>
      </rPr>
      <t>国有资本经营收入</t>
    </r>
  </si>
  <si>
    <r>
      <rPr>
        <sz val="11"/>
        <rFont val="Times New Roman"/>
        <charset val="134"/>
      </rPr>
      <t>     </t>
    </r>
    <r>
      <rPr>
        <sz val="11"/>
        <rFont val="宋体"/>
        <charset val="134"/>
      </rPr>
      <t>国有资源（资产）有偿使用收入</t>
    </r>
  </si>
  <si>
    <r>
      <rPr>
        <sz val="11"/>
        <rFont val="Times New Roman"/>
        <charset val="134"/>
      </rPr>
      <t>     </t>
    </r>
    <r>
      <rPr>
        <sz val="11"/>
        <rFont val="宋体"/>
        <charset val="134"/>
      </rPr>
      <t>捐赠收入</t>
    </r>
  </si>
  <si>
    <r>
      <rPr>
        <sz val="11"/>
        <rFont val="Times New Roman"/>
        <charset val="134"/>
      </rPr>
      <t>     </t>
    </r>
    <r>
      <rPr>
        <sz val="11"/>
        <rFont val="宋体"/>
        <charset val="134"/>
      </rPr>
      <t>政府住房基金收入</t>
    </r>
  </si>
  <si>
    <r>
      <rPr>
        <sz val="11"/>
        <rFont val="Times New Roman"/>
        <charset val="134"/>
      </rPr>
      <t>     </t>
    </r>
    <r>
      <rPr>
        <sz val="11"/>
        <rFont val="宋体"/>
        <charset val="134"/>
      </rPr>
      <t>其他收入</t>
    </r>
  </si>
  <si>
    <t>二、转移性收入合计</t>
  </si>
  <si>
    <r>
      <rPr>
        <sz val="11"/>
        <rFont val="Times New Roman"/>
        <charset val="134"/>
      </rPr>
      <t>  </t>
    </r>
    <r>
      <rPr>
        <sz val="10"/>
        <rFont val="宋体"/>
        <charset val="134"/>
      </rPr>
      <t>（一）返还性收入</t>
    </r>
  </si>
  <si>
    <r>
      <rPr>
        <sz val="11"/>
        <rFont val="Times New Roman"/>
        <charset val="134"/>
      </rPr>
      <t>  </t>
    </r>
    <r>
      <rPr>
        <sz val="10"/>
        <rFont val="宋体"/>
        <charset val="134"/>
      </rPr>
      <t>（二）一般性转移支付收入</t>
    </r>
  </si>
  <si>
    <r>
      <rPr>
        <sz val="11"/>
        <rFont val="Times New Roman"/>
        <charset val="134"/>
      </rPr>
      <t>  </t>
    </r>
    <r>
      <rPr>
        <sz val="10"/>
        <rFont val="宋体"/>
        <charset val="134"/>
      </rPr>
      <t>（三）专项转移支付收入</t>
    </r>
  </si>
  <si>
    <r>
      <rPr>
        <sz val="11"/>
        <rFont val="Times New Roman"/>
        <charset val="134"/>
      </rPr>
      <t>  </t>
    </r>
    <r>
      <rPr>
        <sz val="10"/>
        <rFont val="宋体"/>
        <charset val="134"/>
      </rPr>
      <t>（四）上年结转收入</t>
    </r>
  </si>
  <si>
    <r>
      <rPr>
        <sz val="11"/>
        <rFont val="Times New Roman"/>
        <charset val="134"/>
      </rPr>
      <t>  </t>
    </r>
    <r>
      <rPr>
        <sz val="10"/>
        <rFont val="宋体"/>
        <charset val="134"/>
      </rPr>
      <t>（五）调入资金</t>
    </r>
  </si>
  <si>
    <r>
      <rPr>
        <sz val="11"/>
        <rFont val="Times New Roman"/>
        <charset val="134"/>
      </rPr>
      <t xml:space="preserve"> </t>
    </r>
    <r>
      <rPr>
        <sz val="10"/>
        <rFont val="宋体"/>
        <charset val="134"/>
      </rPr>
      <t>（六）债务转贷收入</t>
    </r>
  </si>
  <si>
    <r>
      <rPr>
        <sz val="11"/>
        <rFont val="Times New Roman"/>
        <charset val="134"/>
      </rPr>
      <t xml:space="preserve"> </t>
    </r>
    <r>
      <rPr>
        <sz val="10"/>
        <rFont val="宋体"/>
        <charset val="134"/>
      </rPr>
      <t>（七）动用预算稳定调节基金</t>
    </r>
  </si>
  <si>
    <r>
      <rPr>
        <b/>
        <sz val="11"/>
        <rFont val="宋体"/>
        <charset val="134"/>
      </rPr>
      <t>收</t>
    </r>
    <r>
      <rPr>
        <b/>
        <sz val="11"/>
        <rFont val="Times New Roman"/>
        <charset val="134"/>
      </rPr>
      <t>    </t>
    </r>
    <r>
      <rPr>
        <b/>
        <sz val="11"/>
        <rFont val="宋体"/>
        <charset val="134"/>
      </rPr>
      <t>入</t>
    </r>
    <r>
      <rPr>
        <b/>
        <sz val="11"/>
        <rFont val="Times New Roman"/>
        <charset val="134"/>
      </rPr>
      <t>    </t>
    </r>
    <r>
      <rPr>
        <b/>
        <sz val="11"/>
        <rFont val="宋体"/>
        <charset val="134"/>
      </rPr>
      <t>总</t>
    </r>
    <r>
      <rPr>
        <b/>
        <sz val="11"/>
        <rFont val="Times New Roman"/>
        <charset val="134"/>
      </rPr>
      <t>    </t>
    </r>
    <r>
      <rPr>
        <b/>
        <sz val="11"/>
        <rFont val="宋体"/>
        <charset val="134"/>
      </rPr>
      <t>计</t>
    </r>
  </si>
  <si>
    <r>
      <rPr>
        <sz val="12"/>
        <rFont val="黑体"/>
        <charset val="134"/>
      </rPr>
      <t>附表</t>
    </r>
    <r>
      <rPr>
        <sz val="12"/>
        <rFont val="Times New Roman"/>
        <charset val="134"/>
      </rPr>
      <t>2</t>
    </r>
  </si>
  <si>
    <r>
      <rPr>
        <sz val="20"/>
        <rFont val="方正大标宋简体"/>
        <charset val="134"/>
      </rPr>
      <t>全市</t>
    </r>
    <r>
      <rPr>
        <sz val="20"/>
        <rFont val="Times New Roman"/>
        <charset val="134"/>
      </rPr>
      <t>2021</t>
    </r>
    <r>
      <rPr>
        <sz val="20"/>
        <rFont val="方正大标宋简体"/>
        <charset val="134"/>
      </rPr>
      <t>年一般公共预算支出执行情况表</t>
    </r>
  </si>
  <si>
    <t>科目编码</t>
  </si>
  <si>
    <t>科目名称</t>
  </si>
  <si>
    <t>地方一般公共预算支出合计</t>
  </si>
  <si>
    <t>一、一般公共服务支出</t>
  </si>
  <si>
    <t>二、国防支出</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</si>
  <si>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</si>
  <si>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</si>
  <si>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</si>
  <si>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</si>
  <si>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</si>
  <si>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</si>
  <si>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</si>
  <si>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</si>
  <si>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</si>
  <si>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</si>
  <si>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</si>
  <si>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</si>
  <si>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</si>
  <si>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</si>
  <si>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</si>
  <si>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</si>
  <si>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</si>
  <si>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</si>
  <si>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</si>
  <si>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</si>
  <si>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二十二、债务付息支出</t>
  </si>
  <si>
    <t>二十三、债务发行费用支出</t>
  </si>
  <si>
    <t>转移性支出合计</t>
  </si>
  <si>
    <t>转移性支出</t>
  </si>
  <si>
    <t xml:space="preserve">  上解支出</t>
  </si>
  <si>
    <t xml:space="preserve"> 年终结余</t>
  </si>
  <si>
    <t xml:space="preserve"> 安排预算稳定调节基金</t>
  </si>
  <si>
    <t>债务还本支出</t>
  </si>
  <si>
    <t xml:space="preserve">  地方政府一般债务还本支出</t>
  </si>
  <si>
    <t>支出总计</t>
  </si>
  <si>
    <r>
      <rPr>
        <sz val="12"/>
        <rFont val="黑体"/>
        <charset val="134"/>
      </rPr>
      <t>附表</t>
    </r>
    <r>
      <rPr>
        <sz val="12"/>
        <rFont val="Times New Roman"/>
        <charset val="134"/>
      </rPr>
      <t>3</t>
    </r>
  </si>
  <si>
    <r>
      <rPr>
        <sz val="20"/>
        <rFont val="方正大标宋简体"/>
        <charset val="134"/>
      </rPr>
      <t>市本级</t>
    </r>
    <r>
      <rPr>
        <sz val="20"/>
        <rFont val="Times New Roman"/>
        <charset val="134"/>
      </rPr>
      <t>2021</t>
    </r>
    <r>
      <rPr>
        <sz val="20"/>
        <rFont val="方正大标宋简体"/>
        <charset val="134"/>
      </rPr>
      <t>年一般公共预算收入执行情况表</t>
    </r>
  </si>
  <si>
    <t>单位：万元</t>
  </si>
  <si>
    <t>一、地方一般预算收入合计</t>
  </si>
  <si>
    <t xml:space="preserve"> （一）税收收入</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</si>
  <si>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</si>
  <si>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</si>
  <si>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</si>
  <si>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</si>
  <si>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</si>
  <si>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</si>
  <si>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</si>
  <si>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</si>
  <si>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</si>
  <si>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</si>
  <si>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</si>
  <si>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</si>
  <si>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</si>
  <si>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xml:space="preserve">  环境保护税</t>
  </si>
  <si>
    <t> 其他税收收入</t>
  </si>
  <si>
    <t> （二）非税收入</t>
  </si>
  <si>
    <t> 专项收入</t>
  </si>
  <si>
    <t> 行政事业性收费收入</t>
  </si>
  <si>
    <t> 罚没收入</t>
  </si>
  <si>
    <t> 国有资本经营收入</t>
  </si>
  <si>
    <t> 国有资源（资产）有偿使用收入</t>
  </si>
  <si>
    <t> 捐赠收入</t>
  </si>
  <si>
    <t> 政府住房基金收入</t>
  </si>
  <si>
    <t> 其他收入</t>
  </si>
  <si>
    <r>
      <rPr>
        <sz val="11"/>
        <rFont val="宋体"/>
        <charset val="134"/>
      </rPr>
      <t xml:space="preserve">  </t>
    </r>
    <r>
      <rPr>
        <sz val="10"/>
        <rFont val="宋体"/>
        <charset val="134"/>
      </rPr>
      <t>其它返还性收入</t>
    </r>
  </si>
  <si>
    <r>
      <rPr>
        <sz val="11"/>
        <rFont val="Times New Roman"/>
        <charset val="134"/>
      </rPr>
      <t xml:space="preserve">    </t>
    </r>
    <r>
      <rPr>
        <sz val="10"/>
        <rFont val="宋体"/>
        <charset val="134"/>
      </rPr>
      <t>体制补助收入</t>
    </r>
  </si>
  <si>
    <r>
      <rPr>
        <sz val="11"/>
        <rFont val="Times New Roman"/>
        <charset val="134"/>
      </rPr>
      <t>    </t>
    </r>
    <r>
      <rPr>
        <sz val="10"/>
        <rFont val="宋体"/>
        <charset val="134"/>
      </rPr>
      <t>均衡性转移支付收入</t>
    </r>
  </si>
  <si>
    <r>
      <rPr>
        <sz val="11"/>
        <rFont val="Times New Roman"/>
        <charset val="134"/>
      </rPr>
      <t>    </t>
    </r>
    <r>
      <rPr>
        <sz val="10"/>
        <rFont val="宋体"/>
        <charset val="134"/>
      </rPr>
      <t>县级基本财力保障机制奖补资金收入</t>
    </r>
  </si>
  <si>
    <r>
      <rPr>
        <sz val="11"/>
        <rFont val="Times New Roman"/>
        <charset val="134"/>
      </rPr>
      <t>    </t>
    </r>
    <r>
      <rPr>
        <sz val="10"/>
        <rFont val="宋体"/>
        <charset val="134"/>
      </rPr>
      <t>结算补助收入</t>
    </r>
  </si>
  <si>
    <r>
      <rPr>
        <sz val="11"/>
        <rFont val="Times New Roman"/>
        <charset val="134"/>
      </rPr>
      <t>    </t>
    </r>
    <r>
      <rPr>
        <sz val="10"/>
        <rFont val="宋体"/>
        <charset val="134"/>
      </rPr>
      <t>基层公检法司转移支付收入</t>
    </r>
  </si>
  <si>
    <r>
      <rPr>
        <sz val="11"/>
        <rFont val="Times New Roman"/>
        <charset val="134"/>
      </rPr>
      <t>    </t>
    </r>
    <r>
      <rPr>
        <sz val="10"/>
        <rFont val="宋体"/>
        <charset val="134"/>
      </rPr>
      <t>城乡义务教育转移支付收入</t>
    </r>
  </si>
  <si>
    <r>
      <rPr>
        <sz val="11"/>
        <rFont val="Times New Roman"/>
        <charset val="134"/>
      </rPr>
      <t>    </t>
    </r>
    <r>
      <rPr>
        <sz val="10"/>
        <rFont val="宋体"/>
        <charset val="134"/>
      </rPr>
      <t>基本养老金转移支付收入</t>
    </r>
  </si>
  <si>
    <r>
      <rPr>
        <sz val="11"/>
        <rFont val="Times New Roman"/>
        <charset val="134"/>
      </rPr>
      <t>    </t>
    </r>
    <r>
      <rPr>
        <sz val="10"/>
        <rFont val="宋体"/>
        <charset val="134"/>
      </rPr>
      <t>产粮大县奖励资金收入</t>
    </r>
  </si>
  <si>
    <r>
      <rPr>
        <sz val="11"/>
        <rFont val="Times New Roman"/>
        <charset val="134"/>
      </rPr>
      <t>    </t>
    </r>
    <r>
      <rPr>
        <sz val="10"/>
        <rFont val="宋体"/>
        <charset val="134"/>
      </rPr>
      <t>重点生态功能区转移支付收入</t>
    </r>
  </si>
  <si>
    <r>
      <rPr>
        <sz val="11"/>
        <rFont val="Times New Roman"/>
        <charset val="134"/>
      </rPr>
      <t>    </t>
    </r>
    <r>
      <rPr>
        <sz val="10"/>
        <rFont val="宋体"/>
        <charset val="134"/>
      </rPr>
      <t>固定数额补助收入</t>
    </r>
  </si>
  <si>
    <r>
      <rPr>
        <sz val="11"/>
        <rFont val="Times New Roman"/>
        <charset val="134"/>
      </rPr>
      <t xml:space="preserve">    </t>
    </r>
    <r>
      <rPr>
        <sz val="10"/>
        <rFont val="宋体"/>
        <charset val="134"/>
      </rPr>
      <t>革命老区转移支付收入</t>
    </r>
  </si>
  <si>
    <t xml:space="preserve">1100229  </t>
  </si>
  <si>
    <r>
      <rPr>
        <sz val="11"/>
        <rFont val="Times New Roman"/>
        <charset val="134"/>
      </rPr>
      <t xml:space="preserve">    </t>
    </r>
    <r>
      <rPr>
        <sz val="10"/>
        <rFont val="宋体"/>
        <charset val="134"/>
      </rPr>
      <t>民族地区转移支付收入</t>
    </r>
  </si>
  <si>
    <r>
      <rPr>
        <sz val="11"/>
        <rFont val="Times New Roman"/>
        <charset val="134"/>
      </rPr>
      <t>    </t>
    </r>
    <r>
      <rPr>
        <sz val="10"/>
        <rFont val="宋体"/>
        <charset val="134"/>
      </rPr>
      <t>一般公共服务共同财政事权转移支付收入</t>
    </r>
  </si>
  <si>
    <r>
      <rPr>
        <sz val="11"/>
        <rFont val="Times New Roman"/>
        <charset val="134"/>
      </rPr>
      <t xml:space="preserve">    </t>
    </r>
    <r>
      <rPr>
        <sz val="10"/>
        <rFont val="宋体"/>
        <charset val="134"/>
      </rPr>
      <t>外交共同财政事权转移支付收入</t>
    </r>
  </si>
  <si>
    <r>
      <rPr>
        <sz val="11"/>
        <rFont val="Times New Roman"/>
        <charset val="134"/>
      </rPr>
      <t xml:space="preserve">    </t>
    </r>
    <r>
      <rPr>
        <sz val="10"/>
        <rFont val="宋体"/>
        <charset val="134"/>
      </rPr>
      <t>国防支出共同财政事权转移支付收入</t>
    </r>
  </si>
  <si>
    <r>
      <rPr>
        <sz val="11"/>
        <rFont val="Times New Roman"/>
        <charset val="134"/>
      </rPr>
      <t>    </t>
    </r>
    <r>
      <rPr>
        <sz val="10"/>
        <rFont val="宋体"/>
        <charset val="134"/>
      </rPr>
      <t>公共安全共同财政事权转移支付收入</t>
    </r>
  </si>
  <si>
    <r>
      <rPr>
        <sz val="11"/>
        <rFont val="Times New Roman"/>
        <charset val="134"/>
      </rPr>
      <t>    </t>
    </r>
    <r>
      <rPr>
        <sz val="10"/>
        <rFont val="宋体"/>
        <charset val="134"/>
      </rPr>
      <t>教育共同财政事权转移支付收入</t>
    </r>
  </si>
  <si>
    <r>
      <rPr>
        <sz val="11"/>
        <rFont val="Times New Roman"/>
        <charset val="134"/>
      </rPr>
      <t>    </t>
    </r>
    <r>
      <rPr>
        <sz val="10"/>
        <rFont val="宋体"/>
        <charset val="134"/>
      </rPr>
      <t>科学技术共同财政事权转移支付收入</t>
    </r>
  </si>
  <si>
    <r>
      <rPr>
        <sz val="11"/>
        <rFont val="Times New Roman"/>
        <charset val="134"/>
      </rPr>
      <t>    </t>
    </r>
    <r>
      <rPr>
        <sz val="10"/>
        <rFont val="宋体"/>
        <charset val="134"/>
      </rPr>
      <t>文化旅游体育与传媒共同财政事权转移支付收入</t>
    </r>
  </si>
  <si>
    <r>
      <rPr>
        <sz val="11"/>
        <rFont val="Times New Roman"/>
        <charset val="134"/>
      </rPr>
      <t>    </t>
    </r>
    <r>
      <rPr>
        <sz val="10"/>
        <rFont val="宋体"/>
        <charset val="134"/>
      </rPr>
      <t>社会保障和就业共同财政事权转移支付收入</t>
    </r>
  </si>
  <si>
    <r>
      <rPr>
        <sz val="11"/>
        <rFont val="Times New Roman"/>
        <charset val="134"/>
      </rPr>
      <t>    </t>
    </r>
    <r>
      <rPr>
        <sz val="10"/>
        <rFont val="宋体"/>
        <charset val="134"/>
      </rPr>
      <t>卫生健康共同财政事权转移支付收入</t>
    </r>
  </si>
  <si>
    <r>
      <rPr>
        <sz val="11"/>
        <rFont val="Times New Roman"/>
        <charset val="134"/>
      </rPr>
      <t>    </t>
    </r>
    <r>
      <rPr>
        <sz val="10"/>
        <rFont val="宋体"/>
        <charset val="134"/>
      </rPr>
      <t>节能环保</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</si>
  <si>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城乡社区共同财政事权转移支付收入</t>
    </r>
  </si>
  <si>
    <r>
      <rPr>
        <sz val="11"/>
        <rFont val="Times New Roman"/>
        <charset val="134"/>
      </rPr>
      <t>    </t>
    </r>
    <r>
      <rPr>
        <sz val="10"/>
        <rFont val="宋体"/>
        <charset val="134"/>
      </rPr>
      <t>农林水</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</si>
  <si>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交通运输</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</si>
  <si>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资源勘探工业信息等共同财政事权转移支付收入</t>
    </r>
  </si>
  <si>
    <r>
      <rPr>
        <sz val="11"/>
        <rFont val="Times New Roman"/>
        <charset val="134"/>
      </rPr>
      <t>    </t>
    </r>
    <r>
      <rPr>
        <sz val="10"/>
        <rFont val="宋体"/>
        <charset val="134"/>
      </rPr>
      <t>商业服务业等</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</si>
  <si>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金融共同财政事权转移支付收入</t>
    </r>
  </si>
  <si>
    <r>
      <rPr>
        <sz val="11"/>
        <rFont val="Times New Roman"/>
        <charset val="134"/>
      </rPr>
      <t>    </t>
    </r>
    <r>
      <rPr>
        <sz val="10"/>
        <rFont val="宋体"/>
        <charset val="134"/>
      </rPr>
      <t>自然资源海洋气象等共同财政事权转移支付收入</t>
    </r>
  </si>
  <si>
    <r>
      <rPr>
        <sz val="11"/>
        <rFont val="Times New Roman"/>
        <charset val="134"/>
      </rPr>
      <t>    </t>
    </r>
    <r>
      <rPr>
        <sz val="10"/>
        <rFont val="宋体"/>
        <charset val="134"/>
      </rPr>
      <t>住房保障共同财政事权转移支付收入</t>
    </r>
  </si>
  <si>
    <r>
      <rPr>
        <sz val="11"/>
        <rFont val="Times New Roman"/>
        <charset val="134"/>
      </rPr>
      <t>    </t>
    </r>
    <r>
      <rPr>
        <sz val="10"/>
        <rFont val="宋体"/>
        <charset val="134"/>
      </rPr>
      <t>粮油物资储备共同财政事权转移支付收入</t>
    </r>
  </si>
  <si>
    <r>
      <rPr>
        <sz val="11"/>
        <rFont val="Times New Roman"/>
        <charset val="134"/>
      </rPr>
      <t xml:space="preserve">    </t>
    </r>
    <r>
      <rPr>
        <sz val="10"/>
        <rFont val="宋体"/>
        <charset val="134"/>
      </rPr>
      <t>灾害防治及应急管理共同财政事权转移支付收入</t>
    </r>
  </si>
  <si>
    <r>
      <rPr>
        <sz val="11"/>
        <rFont val="Times New Roman"/>
        <charset val="134"/>
      </rPr>
      <t>    </t>
    </r>
    <r>
      <rPr>
        <sz val="10"/>
        <rFont val="宋体"/>
        <charset val="134"/>
      </rPr>
      <t>其他共同财政事权转移支付收入</t>
    </r>
  </si>
  <si>
    <r>
      <rPr>
        <sz val="11"/>
        <rFont val="Times New Roman"/>
        <charset val="134"/>
      </rPr>
      <t xml:space="preserve">   </t>
    </r>
    <r>
      <rPr>
        <sz val="10"/>
        <rFont val="宋体"/>
        <charset val="134"/>
      </rPr>
      <t>其他一般性转移支付收入</t>
    </r>
  </si>
  <si>
    <r>
      <rPr>
        <sz val="11"/>
        <rFont val="Times New Roman"/>
        <charset val="134"/>
      </rPr>
      <t>    </t>
    </r>
    <r>
      <rPr>
        <sz val="10"/>
        <rFont val="宋体"/>
        <charset val="134"/>
      </rPr>
      <t>一般公共服务</t>
    </r>
    <r>
      <rPr>
        <sz val="11"/>
        <rFont val="Times New Roman"/>
        <charset val="134"/>
      </rPr>
      <t> </t>
    </r>
  </si>
  <si>
    <r>
      <rPr>
        <sz val="11"/>
        <rFont val="Times New Roman"/>
        <charset val="134"/>
      </rPr>
      <t xml:space="preserve">    </t>
    </r>
    <r>
      <rPr>
        <sz val="10"/>
        <rFont val="宋体"/>
        <charset val="134"/>
      </rPr>
      <t>外交</t>
    </r>
  </si>
  <si>
    <r>
      <rPr>
        <sz val="11"/>
        <rFont val="Times New Roman"/>
        <charset val="134"/>
      </rPr>
      <t xml:space="preserve">    </t>
    </r>
    <r>
      <rPr>
        <sz val="10"/>
        <rFont val="宋体"/>
        <charset val="134"/>
      </rPr>
      <t>国防支出</t>
    </r>
  </si>
  <si>
    <r>
      <rPr>
        <sz val="11"/>
        <rFont val="Times New Roman"/>
        <charset val="134"/>
      </rPr>
      <t>    </t>
    </r>
    <r>
      <rPr>
        <sz val="10"/>
        <rFont val="宋体"/>
        <charset val="134"/>
      </rPr>
      <t>公共安全</t>
    </r>
  </si>
  <si>
    <r>
      <rPr>
        <sz val="11"/>
        <rFont val="Times New Roman"/>
        <charset val="134"/>
      </rPr>
      <t>    </t>
    </r>
    <r>
      <rPr>
        <sz val="10"/>
        <rFont val="宋体"/>
        <charset val="134"/>
      </rPr>
      <t>教育</t>
    </r>
  </si>
  <si>
    <r>
      <rPr>
        <sz val="11"/>
        <rFont val="Times New Roman"/>
        <charset val="134"/>
      </rPr>
      <t>    </t>
    </r>
    <r>
      <rPr>
        <sz val="10"/>
        <rFont val="宋体"/>
        <charset val="134"/>
      </rPr>
      <t>科学技术</t>
    </r>
  </si>
  <si>
    <r>
      <rPr>
        <sz val="11"/>
        <rFont val="Times New Roman"/>
        <charset val="134"/>
      </rPr>
      <t>    </t>
    </r>
    <r>
      <rPr>
        <sz val="10"/>
        <rFont val="宋体"/>
        <charset val="134"/>
      </rPr>
      <t>文化旅游体育与传媒</t>
    </r>
  </si>
  <si>
    <r>
      <rPr>
        <sz val="11"/>
        <rFont val="Times New Roman"/>
        <charset val="134"/>
      </rPr>
      <t>    </t>
    </r>
    <r>
      <rPr>
        <sz val="10"/>
        <rFont val="宋体"/>
        <charset val="134"/>
      </rPr>
      <t>社会保障和就业</t>
    </r>
  </si>
  <si>
    <r>
      <rPr>
        <sz val="11"/>
        <rFont val="Times New Roman"/>
        <charset val="134"/>
      </rPr>
      <t>    </t>
    </r>
    <r>
      <rPr>
        <sz val="10"/>
        <rFont val="宋体"/>
        <charset val="134"/>
      </rPr>
      <t>卫生健康</t>
    </r>
  </si>
  <si>
    <r>
      <rPr>
        <sz val="11"/>
        <rFont val="Times New Roman"/>
        <charset val="134"/>
      </rPr>
      <t>    </t>
    </r>
    <r>
      <rPr>
        <sz val="10"/>
        <rFont val="宋体"/>
        <charset val="134"/>
      </rPr>
      <t>节能环保</t>
    </r>
    <r>
      <rPr>
        <sz val="11"/>
        <rFont val="Times New Roman"/>
        <charset val="134"/>
      </rPr>
      <t> </t>
    </r>
  </si>
  <si>
    <r>
      <rPr>
        <sz val="11"/>
        <rFont val="Times New Roman"/>
        <charset val="134"/>
      </rPr>
      <t>    </t>
    </r>
    <r>
      <rPr>
        <sz val="10"/>
        <rFont val="宋体"/>
        <charset val="134"/>
      </rPr>
      <t>城乡社区</t>
    </r>
  </si>
  <si>
    <r>
      <rPr>
        <sz val="11"/>
        <rFont val="Times New Roman"/>
        <charset val="134"/>
      </rPr>
      <t>    </t>
    </r>
    <r>
      <rPr>
        <sz val="10"/>
        <rFont val="宋体"/>
        <charset val="134"/>
      </rPr>
      <t>农林水</t>
    </r>
    <r>
      <rPr>
        <sz val="11"/>
        <rFont val="Times New Roman"/>
        <charset val="134"/>
      </rPr>
      <t> </t>
    </r>
  </si>
  <si>
    <r>
      <rPr>
        <sz val="11"/>
        <rFont val="Times New Roman"/>
        <charset val="134"/>
      </rPr>
      <t>    </t>
    </r>
    <r>
      <rPr>
        <sz val="10"/>
        <rFont val="宋体"/>
        <charset val="134"/>
      </rPr>
      <t>交通运输</t>
    </r>
    <r>
      <rPr>
        <sz val="11"/>
        <rFont val="Times New Roman"/>
        <charset val="134"/>
      </rPr>
      <t> </t>
    </r>
  </si>
  <si>
    <r>
      <rPr>
        <sz val="11"/>
        <rFont val="Times New Roman"/>
        <charset val="134"/>
      </rPr>
      <t>    </t>
    </r>
    <r>
      <rPr>
        <sz val="10"/>
        <rFont val="宋体"/>
        <charset val="134"/>
      </rPr>
      <t>资源勘探工业信息等</t>
    </r>
  </si>
  <si>
    <r>
      <rPr>
        <sz val="11"/>
        <rFont val="Times New Roman"/>
        <charset val="134"/>
      </rPr>
      <t>    </t>
    </r>
    <r>
      <rPr>
        <sz val="10"/>
        <rFont val="宋体"/>
        <charset val="134"/>
      </rPr>
      <t>商业服务业等</t>
    </r>
    <r>
      <rPr>
        <sz val="11"/>
        <rFont val="Times New Roman"/>
        <charset val="134"/>
      </rPr>
      <t> </t>
    </r>
  </si>
  <si>
    <r>
      <rPr>
        <sz val="11"/>
        <rFont val="Times New Roman"/>
        <charset val="134"/>
      </rPr>
      <t>    </t>
    </r>
    <r>
      <rPr>
        <sz val="10"/>
        <rFont val="宋体"/>
        <charset val="134"/>
      </rPr>
      <t>金融</t>
    </r>
  </si>
  <si>
    <r>
      <rPr>
        <sz val="11"/>
        <rFont val="Times New Roman"/>
        <charset val="134"/>
      </rPr>
      <t>    </t>
    </r>
    <r>
      <rPr>
        <sz val="10"/>
        <rFont val="宋体"/>
        <charset val="134"/>
      </rPr>
      <t>自然资源海洋气象等</t>
    </r>
  </si>
  <si>
    <r>
      <rPr>
        <sz val="11"/>
        <rFont val="Times New Roman"/>
        <charset val="134"/>
      </rPr>
      <t>    </t>
    </r>
    <r>
      <rPr>
        <sz val="10"/>
        <rFont val="宋体"/>
        <charset val="134"/>
      </rPr>
      <t>住房保障</t>
    </r>
  </si>
  <si>
    <r>
      <rPr>
        <sz val="11"/>
        <rFont val="Times New Roman"/>
        <charset val="134"/>
      </rPr>
      <t>    </t>
    </r>
    <r>
      <rPr>
        <sz val="10"/>
        <rFont val="宋体"/>
        <charset val="134"/>
      </rPr>
      <t>粮油物资储备</t>
    </r>
  </si>
  <si>
    <r>
      <rPr>
        <sz val="11"/>
        <rFont val="Times New Roman"/>
        <charset val="134"/>
      </rPr>
      <t xml:space="preserve">    </t>
    </r>
    <r>
      <rPr>
        <sz val="10"/>
        <rFont val="宋体"/>
        <charset val="134"/>
      </rPr>
      <t>灾害防治及应急管理</t>
    </r>
  </si>
  <si>
    <r>
      <rPr>
        <sz val="11"/>
        <rFont val="Times New Roman"/>
        <charset val="134"/>
      </rPr>
      <t>    </t>
    </r>
    <r>
      <rPr>
        <sz val="10"/>
        <rFont val="宋体"/>
        <charset val="134"/>
      </rPr>
      <t>其他收入</t>
    </r>
  </si>
  <si>
    <r>
      <rPr>
        <sz val="11"/>
        <rFont val="Times New Roman"/>
        <charset val="134"/>
      </rPr>
      <t>  </t>
    </r>
    <r>
      <rPr>
        <sz val="10"/>
        <rFont val="宋体"/>
        <charset val="134"/>
      </rPr>
      <t>（四）下级上解收入</t>
    </r>
  </si>
  <si>
    <r>
      <rPr>
        <sz val="11"/>
        <rFont val="Times New Roman"/>
        <charset val="134"/>
      </rPr>
      <t>    </t>
    </r>
    <r>
      <rPr>
        <sz val="10"/>
        <rFont val="宋体"/>
        <charset val="134"/>
      </rPr>
      <t>体制上解收入</t>
    </r>
  </si>
  <si>
    <r>
      <rPr>
        <sz val="11"/>
        <rFont val="Times New Roman"/>
        <charset val="134"/>
      </rPr>
      <t>    </t>
    </r>
    <r>
      <rPr>
        <sz val="10"/>
        <rFont val="宋体"/>
        <charset val="134"/>
      </rPr>
      <t>专项上解收入</t>
    </r>
  </si>
  <si>
    <r>
      <rPr>
        <sz val="11"/>
        <rFont val="Times New Roman"/>
        <charset val="134"/>
      </rPr>
      <t>  </t>
    </r>
    <r>
      <rPr>
        <sz val="10"/>
        <rFont val="宋体"/>
        <charset val="134"/>
      </rPr>
      <t>（五）上年结转收入</t>
    </r>
  </si>
  <si>
    <r>
      <rPr>
        <sz val="11"/>
        <rFont val="Times New Roman"/>
        <charset val="134"/>
      </rPr>
      <t>    </t>
    </r>
    <r>
      <rPr>
        <sz val="10"/>
        <rFont val="宋体"/>
        <charset val="134"/>
      </rPr>
      <t>上年专项结转</t>
    </r>
  </si>
  <si>
    <r>
      <rPr>
        <sz val="11"/>
        <rFont val="Times New Roman"/>
        <charset val="134"/>
      </rPr>
      <t>  </t>
    </r>
    <r>
      <rPr>
        <sz val="10"/>
        <rFont val="宋体"/>
        <charset val="134"/>
      </rPr>
      <t>（六）调入资金</t>
    </r>
  </si>
  <si>
    <t xml:space="preserve">  调入一般公共预算资金</t>
  </si>
  <si>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</si>
  <si>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</si>
  <si>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</si>
  <si>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</si>
  <si>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（七）债务转贷收入</t>
    </r>
  </si>
  <si>
    <r>
      <rPr>
        <sz val="11"/>
        <rFont val="Times New Roman"/>
        <charset val="134"/>
      </rPr>
      <t>    </t>
    </r>
    <r>
      <rPr>
        <sz val="10"/>
        <rFont val="宋体"/>
        <charset val="134"/>
      </rPr>
      <t>地方政府一般债务转贷收入</t>
    </r>
  </si>
  <si>
    <r>
      <rPr>
        <sz val="11"/>
        <rFont val="Times New Roman"/>
        <charset val="134"/>
      </rPr>
      <t>        </t>
    </r>
    <r>
      <rPr>
        <sz val="10"/>
        <rFont val="宋体"/>
        <charset val="134"/>
      </rPr>
      <t>地方政府一般债券转贷收入</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</si>
  <si>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</si>
  <si>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</si>
  <si>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1"/>
        <rFont val="Times New Roman"/>
        <charset val="134"/>
      </rPr>
      <t>        </t>
    </r>
    <r>
      <rPr>
        <sz val="10"/>
        <rFont val="宋体"/>
        <charset val="134"/>
      </rPr>
      <t>地方政府向国际组织借款转贷收入</t>
    </r>
  </si>
  <si>
    <t>（八）动用预算稳定调节基金</t>
  </si>
  <si>
    <r>
      <rPr>
        <sz val="12"/>
        <rFont val="黑体"/>
        <charset val="134"/>
      </rPr>
      <t>附表</t>
    </r>
    <r>
      <rPr>
        <sz val="12"/>
        <rFont val="Times New Roman"/>
        <charset val="134"/>
      </rPr>
      <t>4</t>
    </r>
  </si>
  <si>
    <r>
      <rPr>
        <sz val="20"/>
        <rFont val="方正大标宋简体"/>
        <charset val="134"/>
      </rPr>
      <t>市本级</t>
    </r>
    <r>
      <rPr>
        <sz val="20"/>
        <rFont val="Times New Roman"/>
        <charset val="134"/>
      </rPr>
      <t>2021</t>
    </r>
    <r>
      <rPr>
        <sz val="20"/>
        <rFont val="方正大标宋简体"/>
        <charset val="134"/>
      </rPr>
      <t>年一般公共预算支出执行情况表</t>
    </r>
  </si>
  <si>
    <t>一、地方一般公共预算支出合计</t>
  </si>
  <si>
    <t>一般公共服务支出</t>
  </si>
  <si>
    <t>人大事务</t>
  </si>
  <si>
    <t>行政运行</t>
  </si>
  <si>
    <t>一般行政管理事务</t>
  </si>
  <si>
    <t>机关服务</t>
  </si>
  <si>
    <t>人大会议</t>
  </si>
  <si>
    <t>人大立法</t>
  </si>
  <si>
    <t>人大监督</t>
  </si>
  <si>
    <t>代表工作</t>
  </si>
  <si>
    <t>政协事务</t>
  </si>
  <si>
    <t>政协会议</t>
  </si>
  <si>
    <t>委员视察</t>
  </si>
  <si>
    <t>参政议政</t>
  </si>
  <si>
    <t>其他政协事务支出</t>
  </si>
  <si>
    <t>政府办公厅(室)及相关机构事务</t>
  </si>
  <si>
    <t>专项服务</t>
  </si>
  <si>
    <t>专项业务及机关事务管理</t>
  </si>
  <si>
    <t>政务公开审批</t>
  </si>
  <si>
    <t>信访事务</t>
  </si>
  <si>
    <t>事业运行</t>
  </si>
  <si>
    <t>其他政府办公厅(室)及相关机构事务支出</t>
  </si>
  <si>
    <t>发展与改革事务</t>
  </si>
  <si>
    <t>物价管理</t>
  </si>
  <si>
    <t>统计信息事务</t>
  </si>
  <si>
    <t>专项统计业务</t>
  </si>
  <si>
    <t>专项普查活动</t>
  </si>
  <si>
    <t>统计抽样调查</t>
  </si>
  <si>
    <t>财政事务</t>
  </si>
  <si>
    <t>预算改革业务</t>
  </si>
  <si>
    <t>财政国库业务</t>
  </si>
  <si>
    <t>信息化建设</t>
  </si>
  <si>
    <t>财政委托业务支出</t>
  </si>
  <si>
    <t>其他财政事务支出</t>
  </si>
  <si>
    <t>税收事务</t>
  </si>
  <si>
    <t>审计事务</t>
  </si>
  <si>
    <t>审计业务</t>
  </si>
  <si>
    <t>海关事务</t>
  </si>
  <si>
    <t>检验检疫</t>
  </si>
  <si>
    <t>其他海关事务支出</t>
  </si>
  <si>
    <t>纪检监察事务</t>
  </si>
  <si>
    <t>大案要案查处</t>
  </si>
  <si>
    <t>派驻派出机构</t>
  </si>
  <si>
    <t>巡视工作</t>
  </si>
  <si>
    <t>其他纪检监察事务支出</t>
  </si>
  <si>
    <t>商贸事务</t>
  </si>
  <si>
    <t>招商引资</t>
  </si>
  <si>
    <t>知识产权事务</t>
  </si>
  <si>
    <t>其他知识产权事务支出</t>
  </si>
  <si>
    <t>民族事务</t>
  </si>
  <si>
    <t>其他民族事务支出</t>
  </si>
  <si>
    <t>港澳台事务</t>
  </si>
  <si>
    <t>档案事务</t>
  </si>
  <si>
    <t>档案馆</t>
  </si>
  <si>
    <t>民主党派及工商联事务</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</si>
  <si>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</si>
  <si>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</si>
  <si>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</si>
  <si>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</si>
  <si>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</si>
  <si>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</si>
  <si>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</si>
  <si>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</si>
  <si>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</si>
  <si>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</si>
  <si>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</si>
  <si>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</si>
  <si>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</si>
  <si>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</si>
  <si>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对外联络事务</t>
  </si>
  <si>
    <t>其他共产党事务支出</t>
  </si>
  <si>
    <t>网信事务</t>
  </si>
  <si>
    <t>其他网信事务支出</t>
  </si>
  <si>
    <t>市场监督管理事务</t>
  </si>
  <si>
    <t>市场主体管理</t>
  </si>
  <si>
    <t>药品事务</t>
  </si>
  <si>
    <t>质量安全监管</t>
  </si>
  <si>
    <t>食品安全监管</t>
  </si>
  <si>
    <t>其他市场监督管理事务</t>
  </si>
  <si>
    <t>其他一般公共服务支出</t>
  </si>
  <si>
    <t>国防支出</t>
  </si>
  <si>
    <t>国防动员</t>
  </si>
  <si>
    <t>民兵</t>
  </si>
  <si>
    <t>其他国防动员支出</t>
  </si>
  <si>
    <t>公共安全支出</t>
  </si>
  <si>
    <t>武装警察部队</t>
  </si>
  <si>
    <t>其他武装警察部队支出</t>
  </si>
  <si>
    <t>公安</t>
  </si>
  <si>
    <t>执法办案</t>
  </si>
  <si>
    <t>其他公安支出</t>
  </si>
  <si>
    <t>国家安全</t>
  </si>
  <si>
    <t>安全业务</t>
  </si>
  <si>
    <t>其他国家安全支出</t>
  </si>
  <si>
    <t>检察</t>
  </si>
  <si>
    <t>其他检察支出</t>
  </si>
  <si>
    <t>法院</t>
  </si>
  <si>
    <t>其他法院支出</t>
  </si>
  <si>
    <t>司法</t>
  </si>
  <si>
    <t>基层司法业务</t>
  </si>
  <si>
    <t>普法宣传</t>
  </si>
  <si>
    <t>公共法律服务</t>
  </si>
  <si>
    <t>社区矫正</t>
  </si>
  <si>
    <t>法制建设</t>
  </si>
  <si>
    <t>其他司法支出</t>
  </si>
  <si>
    <t>监狱</t>
  </si>
  <si>
    <t>犯人生活</t>
  </si>
  <si>
    <t>国家保密</t>
  </si>
  <si>
    <t>保密管理</t>
  </si>
  <si>
    <t>教育支出</t>
  </si>
  <si>
    <t>教育管理事务</t>
  </si>
  <si>
    <t>其他教育管理事务支出</t>
  </si>
  <si>
    <t>普通教育</t>
  </si>
  <si>
    <t>学前教育</t>
  </si>
  <si>
    <t>高中教育</t>
  </si>
  <si>
    <t>其他普通教育支出</t>
  </si>
  <si>
    <t>职业教育</t>
  </si>
  <si>
    <t>中等职业教育</t>
  </si>
  <si>
    <t>技校教育</t>
  </si>
  <si>
    <t>高等职业教育</t>
  </si>
  <si>
    <t>进修及培训</t>
  </si>
  <si>
    <t>干部教育</t>
  </si>
  <si>
    <t>其他教育支出</t>
  </si>
  <si>
    <t>科学技术支出</t>
  </si>
  <si>
    <t>科学技术管理事务</t>
  </si>
  <si>
    <t>其他科学技术管理事务支出</t>
  </si>
  <si>
    <t>技术研究与开发</t>
  </si>
  <si>
    <t>科技成果转化与扩散</t>
  </si>
  <si>
    <t>科技条件与服务</t>
  </si>
  <si>
    <t>技术创新服务体系</t>
  </si>
  <si>
    <t>科学技术普及</t>
  </si>
  <si>
    <t>机构运行</t>
  </si>
  <si>
    <t>科普活动</t>
  </si>
  <si>
    <t>科技交流与合作</t>
  </si>
  <si>
    <t>其他科技交流与合作支出</t>
  </si>
  <si>
    <t>其他科学技术支出</t>
  </si>
  <si>
    <t>科技奖励</t>
  </si>
  <si>
    <t>文化旅游体育与传媒支出</t>
  </si>
  <si>
    <t>文化和旅游</t>
  </si>
  <si>
    <t>图书馆</t>
  </si>
  <si>
    <t>文化活动</t>
  </si>
  <si>
    <t>文化和旅游交流与合作</t>
  </si>
  <si>
    <t>文化创作与保护</t>
  </si>
  <si>
    <t>文化和旅游市场管理</t>
  </si>
  <si>
    <t>其他文化和旅游支出</t>
  </si>
  <si>
    <t>文物</t>
  </si>
  <si>
    <t>文物保护</t>
  </si>
  <si>
    <t>博物馆</t>
  </si>
  <si>
    <t>体育</t>
  </si>
  <si>
    <t>群众体育</t>
  </si>
  <si>
    <t>新闻出版电影</t>
  </si>
  <si>
    <t>新闻通讯</t>
  </si>
  <si>
    <t>出版发行</t>
  </si>
  <si>
    <t>其他新闻出版电影支出</t>
  </si>
  <si>
    <t>广播电视</t>
  </si>
  <si>
    <t>传输发射</t>
  </si>
  <si>
    <t>广播电视事务</t>
  </si>
  <si>
    <t>其他广播电视支出</t>
  </si>
  <si>
    <t>其他文化旅游体育与传媒支出</t>
  </si>
  <si>
    <t>文化产业发展专项支出</t>
  </si>
  <si>
    <t>社会保障和就业支出</t>
  </si>
  <si>
    <t>人力资源和社会保障管理事务</t>
  </si>
  <si>
    <t>劳动保障监察</t>
  </si>
  <si>
    <t>就业管理事务</t>
  </si>
  <si>
    <t>社会保险经办机构</t>
  </si>
  <si>
    <t>劳动关系和维权</t>
  </si>
  <si>
    <t>公共就业服务和职业技能鉴定机构</t>
  </si>
  <si>
    <t>劳动人事争议调解仲裁</t>
  </si>
  <si>
    <t>引进人才费用</t>
  </si>
  <si>
    <t>其他人力资源和社会保障管理事务支出</t>
  </si>
  <si>
    <t>民政管理事务</t>
  </si>
  <si>
    <t>行政区划和地名管理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</si>
  <si>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</si>
  <si>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</si>
  <si>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</si>
  <si>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</si>
  <si>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</si>
  <si>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</si>
  <si>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</si>
  <si>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</si>
  <si>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其他行政事业单位养老支出</t>
  </si>
  <si>
    <t>企业改革补助</t>
  </si>
  <si>
    <t>企业关闭破产补助</t>
  </si>
  <si>
    <t>就业补助</t>
  </si>
  <si>
    <t>其他就业补助支出</t>
  </si>
  <si>
    <t>抚恤</t>
  </si>
  <si>
    <t>优抚事业单位支出</t>
  </si>
  <si>
    <t>其他优抚支出</t>
  </si>
  <si>
    <t>退役安置</t>
  </si>
  <si>
    <t>退役士兵安置</t>
  </si>
  <si>
    <t>军队移交政府的离退休人员安置</t>
  </si>
  <si>
    <t>军队移交政府离退休干部管理机构</t>
  </si>
  <si>
    <t>军队转业干部安置</t>
  </si>
  <si>
    <t>其他退役安置支出</t>
  </si>
  <si>
    <t>社会福利</t>
  </si>
  <si>
    <t>儿童福利</t>
  </si>
  <si>
    <t>老年福利</t>
  </si>
  <si>
    <t>殡葬</t>
  </si>
  <si>
    <t>社会福利事业单位</t>
  </si>
  <si>
    <t>养老服务</t>
  </si>
  <si>
    <t>其他社会福利支出</t>
  </si>
  <si>
    <t>残疾人事业</t>
  </si>
  <si>
    <t>残疾人康复</t>
  </si>
  <si>
    <t>残疾人就业和扶贫</t>
  </si>
  <si>
    <t>残疾人体育</t>
  </si>
  <si>
    <t>残疾人生活和护理补贴</t>
  </si>
  <si>
    <t>其他残疾人事业支出</t>
  </si>
  <si>
    <t>红十字事业</t>
  </si>
  <si>
    <t>其他红十字事业支出</t>
  </si>
  <si>
    <t>临时救助</t>
  </si>
  <si>
    <t>流浪乞讨人员救助支出</t>
  </si>
  <si>
    <t>其他生活救助</t>
  </si>
  <si>
    <t>其他城市生活救助</t>
  </si>
  <si>
    <t>其他农村生活救助</t>
  </si>
  <si>
    <t>财政对基本养老保险基金的补助</t>
  </si>
  <si>
    <t>财政对企业职工基本养老保险基金的补助</t>
  </si>
  <si>
    <t>退役军人管理事务</t>
  </si>
  <si>
    <t>拥军优属</t>
  </si>
  <si>
    <t>其他退役军人事务管理支出</t>
  </si>
  <si>
    <t>其他社会保障和就业支出</t>
  </si>
  <si>
    <t>卫生健康支出</t>
  </si>
  <si>
    <t>卫生健康管理事务</t>
  </si>
  <si>
    <t>其他卫生健康管理事务支出</t>
  </si>
  <si>
    <t>公立医院</t>
  </si>
  <si>
    <t>综合医院</t>
  </si>
  <si>
    <t>中医(民族)医院</t>
  </si>
  <si>
    <t>妇幼保健医院</t>
  </si>
  <si>
    <t>其他公立医院支出</t>
  </si>
  <si>
    <t>基层医疗卫生机构</t>
  </si>
  <si>
    <t>其他基层医疗卫生机构支出</t>
  </si>
  <si>
    <t>公共卫生</t>
  </si>
  <si>
    <t>疾病预防控制机构</t>
  </si>
  <si>
    <t>卫生监督机构</t>
  </si>
  <si>
    <t>妇幼保健机构</t>
  </si>
  <si>
    <t>采供血机构</t>
  </si>
  <si>
    <t>基本公共卫生服务</t>
  </si>
  <si>
    <t>重大公共卫生服务</t>
  </si>
  <si>
    <t>突发公共卫生事件应急处理</t>
  </si>
  <si>
    <t>其他公共卫生支出</t>
  </si>
  <si>
    <t>中医药</t>
  </si>
  <si>
    <t>中医(民族医)药专项</t>
  </si>
  <si>
    <t>其他中医药支出</t>
  </si>
  <si>
    <t>计划生育事务</t>
  </si>
  <si>
    <t>计划生育机构</t>
  </si>
  <si>
    <t>计划生育服务</t>
  </si>
  <si>
    <t>其他计划生育事务支出</t>
  </si>
  <si>
    <t>行政事业单位医疗</t>
  </si>
  <si>
    <t>行政单位医疗</t>
  </si>
  <si>
    <t>事业单位医疗</t>
  </si>
  <si>
    <t>其他行政事业单位医疗支出</t>
  </si>
  <si>
    <t>财政对基本医疗保险基金的补助</t>
  </si>
  <si>
    <t>财政对城乡居民基本医疗保险基金的补助</t>
  </si>
  <si>
    <t>医疗救助</t>
  </si>
  <si>
    <t>城乡医疗救助</t>
  </si>
  <si>
    <t>疾病应急救助</t>
  </si>
  <si>
    <t>其他医疗救助支出</t>
  </si>
  <si>
    <t>优抚对象医疗</t>
  </si>
  <si>
    <t>其他优抚对象医疗支出</t>
  </si>
  <si>
    <t>医疗保障管理事务</t>
  </si>
  <si>
    <t>医疗保障政策管理</t>
  </si>
  <si>
    <t>医疗保障经办事务</t>
  </si>
  <si>
    <t>其他医疗保障管理事务支出</t>
  </si>
  <si>
    <t>老龄卫生健康事务</t>
  </si>
  <si>
    <t>其他卫生健康支出</t>
  </si>
  <si>
    <t>节能环保支出</t>
  </si>
  <si>
    <t>环境保护管理事务</t>
  </si>
  <si>
    <t>其他环境保护管理事务支出</t>
  </si>
  <si>
    <t>环境监测与监察</t>
  </si>
  <si>
    <t>其他环境监测与监察支出</t>
  </si>
  <si>
    <t>污染防治</t>
  </si>
  <si>
    <t>大气</t>
  </si>
  <si>
    <t>水体</t>
  </si>
  <si>
    <t>其他污染防治支出</t>
  </si>
  <si>
    <t>能源节约利用</t>
  </si>
  <si>
    <t>其他节能环保支出</t>
  </si>
  <si>
    <t>城乡社区支出</t>
  </si>
  <si>
    <t>城乡社区管理事务</t>
  </si>
  <si>
    <t>城管执法</t>
  </si>
  <si>
    <t>住宅建设与房地产市场监管</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</si>
  <si>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</si>
  <si>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</si>
  <si>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</si>
  <si>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</si>
  <si>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</si>
  <si>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</si>
  <si>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</si>
  <si>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</si>
  <si>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</si>
  <si>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</si>
  <si>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</si>
  <si>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</si>
  <si>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</si>
  <si>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执法监管</t>
  </si>
  <si>
    <t>行业业务管理</t>
  </si>
  <si>
    <t>防灾救灾</t>
  </si>
  <si>
    <t>农业生产发展</t>
  </si>
  <si>
    <t>农产品加工与促销</t>
  </si>
  <si>
    <t>成品油价格改革对渔业的补贴</t>
  </si>
  <si>
    <t>其他农业农村支出</t>
  </si>
  <si>
    <t>林业和草原</t>
  </si>
  <si>
    <t>事业机构</t>
  </si>
  <si>
    <t>森林资源培育</t>
  </si>
  <si>
    <t>技术推广与转化</t>
  </si>
  <si>
    <t>森林资源管理</t>
  </si>
  <si>
    <t>森林生态效益补偿</t>
  </si>
  <si>
    <t>动植物保护</t>
  </si>
  <si>
    <t>湿地保护</t>
  </si>
  <si>
    <t>林业草原防灾减灾</t>
  </si>
  <si>
    <t>其他林业和草原支出</t>
  </si>
  <si>
    <t>水利</t>
  </si>
  <si>
    <t>水利行业业务管理</t>
  </si>
  <si>
    <t>水利工程建设</t>
  </si>
  <si>
    <t>水利工程运行与维护</t>
  </si>
  <si>
    <t>水利执法监督</t>
  </si>
  <si>
    <t>水土保持</t>
  </si>
  <si>
    <t>水资源节约管理与保护</t>
  </si>
  <si>
    <t>水文测报</t>
  </si>
  <si>
    <t>防汛</t>
  </si>
  <si>
    <t>农村水利</t>
  </si>
  <si>
    <t>水利技术推广</t>
  </si>
  <si>
    <t>大中型水库移民后期扶持专项支出</t>
  </si>
  <si>
    <t>水利建设征地及移民支出</t>
  </si>
  <si>
    <t>其他水利支出</t>
  </si>
  <si>
    <t>扶贫</t>
  </si>
  <si>
    <t>其他扶贫支出</t>
  </si>
  <si>
    <t>农村综合改革</t>
  </si>
  <si>
    <t>其他农村综合改革支出</t>
  </si>
  <si>
    <t>普惠金融发展支出</t>
  </si>
  <si>
    <t>创业担保贷款贴息</t>
  </si>
  <si>
    <t>其他普惠金融发展支出</t>
  </si>
  <si>
    <t>其他农林水支出</t>
  </si>
  <si>
    <t>交通运输支出</t>
  </si>
  <si>
    <t>公路水路运输</t>
  </si>
  <si>
    <t>公路建设</t>
  </si>
  <si>
    <t>公路养护</t>
  </si>
  <si>
    <t>公路运输管理</t>
  </si>
  <si>
    <t>航道维护</t>
  </si>
  <si>
    <t>海事管理</t>
  </si>
  <si>
    <t>水路运输管理支出</t>
  </si>
  <si>
    <t>其他公路水路运输支出</t>
  </si>
  <si>
    <t>邮政业支出</t>
  </si>
  <si>
    <t>行业监管</t>
  </si>
  <si>
    <t>资源勘探工业信息等支出</t>
  </si>
  <si>
    <t>制造业</t>
  </si>
  <si>
    <t>交通运输设备制造业</t>
  </si>
  <si>
    <t>其他制造业支出</t>
  </si>
  <si>
    <t>工业和信息产业监管</t>
  </si>
  <si>
    <t>国有资产监管</t>
  </si>
  <si>
    <t>支持中小企业发展和管理支出</t>
  </si>
  <si>
    <t>中小企业发展专项</t>
  </si>
  <si>
    <t>其他支持中小企业发展和管理支出</t>
  </si>
  <si>
    <t>其他资源勘探工业信息等支出</t>
  </si>
  <si>
    <t>商业服务业等支出</t>
  </si>
  <si>
    <t>商业流通事务</t>
  </si>
  <si>
    <t>其他商业流通事务支出</t>
  </si>
  <si>
    <t>涉外发展服务支出</t>
  </si>
  <si>
    <t>其他涉外发展服务支出</t>
  </si>
  <si>
    <t>其他商业服务业等支出</t>
  </si>
  <si>
    <t>金融支出</t>
  </si>
  <si>
    <t>金融发展支出</t>
  </si>
  <si>
    <t>其他金融发展支出</t>
  </si>
  <si>
    <t>援助其他地区支出</t>
  </si>
  <si>
    <t>一般公共服务</t>
  </si>
  <si>
    <t>农业</t>
  </si>
  <si>
    <t>自然资源海洋气象等支出</t>
  </si>
  <si>
    <t>自然资源事务</t>
  </si>
  <si>
    <t>气象事务</t>
  </si>
  <si>
    <t>气象服务</t>
  </si>
  <si>
    <t>气象装备保障维护</t>
  </si>
  <si>
    <t>其他气象事务支出</t>
  </si>
  <si>
    <t>住房保障支出</t>
  </si>
  <si>
    <t>保障性安居工程支出</t>
  </si>
  <si>
    <t>公共租赁住房</t>
  </si>
  <si>
    <t>保障性住房租金补贴</t>
  </si>
  <si>
    <t>老旧小区改造</t>
  </si>
  <si>
    <t>其他保障性安居工程支出</t>
  </si>
  <si>
    <t>住房改革支出</t>
  </si>
  <si>
    <t>住房公积金</t>
  </si>
  <si>
    <t>提租补贴</t>
  </si>
  <si>
    <t>城乡社区住宅</t>
  </si>
  <si>
    <t>住房公积金管理</t>
  </si>
  <si>
    <t>其他城乡社区住宅支出</t>
  </si>
  <si>
    <t>粮油物资储备支出</t>
  </si>
  <si>
    <t>粮油物资事务</t>
  </si>
  <si>
    <t>专项业务活动</t>
  </si>
  <si>
    <t>粮食财务挂账利息补贴</t>
  </si>
  <si>
    <t>粮食风险基金</t>
  </si>
  <si>
    <t>其他粮油物资事务支出</t>
  </si>
  <si>
    <t>粮油储备</t>
  </si>
  <si>
    <t>储备粮油补贴</t>
  </si>
  <si>
    <t>储备粮(油)库建设</t>
  </si>
  <si>
    <t>灾害防治及应急管理支出</t>
  </si>
  <si>
    <t>应急管理事务</t>
  </si>
  <si>
    <t>安全监管</t>
  </si>
  <si>
    <t>应急救援</t>
  </si>
  <si>
    <t>应急管理</t>
  </si>
  <si>
    <t>消防事务</t>
  </si>
  <si>
    <t>消防应急救援</t>
  </si>
  <si>
    <t>其他消防事务支出</t>
  </si>
  <si>
    <t>森林消防事务</t>
  </si>
  <si>
    <t>其他森林消防事务支出</t>
  </si>
  <si>
    <t>地震事务</t>
  </si>
  <si>
    <t>其他地震事务支出</t>
  </si>
  <si>
    <t>自然灾害防治</t>
  </si>
  <si>
    <t>地质灾害防治</t>
  </si>
  <si>
    <t>自然灾害救灾及恢复重建支出</t>
  </si>
  <si>
    <t>自然灾害救灾补助</t>
  </si>
  <si>
    <t>其他自然灾害救灾及恢复重建支出</t>
  </si>
  <si>
    <t>其他灾害防治及应急管理支出</t>
  </si>
  <si>
    <t>其他支出</t>
  </si>
  <si>
    <t>债务付息支出</t>
  </si>
  <si>
    <t>地方政府一般债务付息支出</t>
  </si>
  <si>
    <t>地方政府一般债券付息支出</t>
  </si>
  <si>
    <t>地方政府向国际组织借款付息支出</t>
  </si>
  <si>
    <t>债务发行费用支出</t>
  </si>
  <si>
    <t>地方政府一般债务发行费用支出</t>
  </si>
  <si>
    <t>二、转移性支出合计</t>
  </si>
  <si>
    <r>
      <rPr>
        <sz val="11"/>
        <rFont val="Times New Roman"/>
        <charset val="134"/>
      </rPr>
      <t xml:space="preserve">  </t>
    </r>
    <r>
      <rPr>
        <sz val="11"/>
        <rFont val="宋体"/>
        <charset val="134"/>
      </rPr>
      <t>一般性转移支付</t>
    </r>
  </si>
  <si>
    <r>
      <rPr>
        <sz val="11"/>
        <rFont val="Times New Roman"/>
        <charset val="134"/>
      </rPr>
      <t xml:space="preserve">    </t>
    </r>
    <r>
      <rPr>
        <sz val="11"/>
        <rFont val="宋体"/>
        <charset val="134"/>
      </rPr>
      <t>固定数额补助支出</t>
    </r>
  </si>
  <si>
    <r>
      <rPr>
        <sz val="11"/>
        <rFont val="Times New Roman"/>
        <charset val="134"/>
      </rPr>
      <t xml:space="preserve">  </t>
    </r>
    <r>
      <rPr>
        <sz val="11"/>
        <rFont val="宋体"/>
        <charset val="134"/>
      </rPr>
      <t>专项转移支付</t>
    </r>
  </si>
  <si>
    <r>
      <rPr>
        <sz val="11"/>
        <rFont val="Times New Roman"/>
        <charset val="134"/>
      </rPr>
      <t xml:space="preserve">    </t>
    </r>
    <r>
      <rPr>
        <sz val="11"/>
        <rFont val="宋体"/>
        <charset val="134"/>
      </rPr>
      <t>公共安全（专项转移支付）</t>
    </r>
  </si>
  <si>
    <r>
      <rPr>
        <sz val="11"/>
        <rFont val="Times New Roman"/>
        <charset val="134"/>
      </rPr>
      <t xml:space="preserve">    </t>
    </r>
    <r>
      <rPr>
        <sz val="11"/>
        <rFont val="宋体"/>
        <charset val="134"/>
      </rPr>
      <t>社会保障和就业（专项转移支付）</t>
    </r>
  </si>
  <si>
    <r>
      <rPr>
        <sz val="11"/>
        <rFont val="Times New Roman"/>
        <charset val="134"/>
      </rPr>
      <t xml:space="preserve">    </t>
    </r>
    <r>
      <rPr>
        <sz val="11"/>
        <rFont val="宋体"/>
        <charset val="134"/>
      </rPr>
      <t>节能环保（专项转移支付）</t>
    </r>
  </si>
  <si>
    <r>
      <rPr>
        <sz val="11"/>
        <rFont val="Times New Roman"/>
        <charset val="134"/>
      </rPr>
      <t xml:space="preserve">    </t>
    </r>
    <r>
      <rPr>
        <sz val="11"/>
        <rFont val="宋体"/>
        <charset val="134"/>
      </rPr>
      <t>城乡社区（专项转移支付）</t>
    </r>
  </si>
  <si>
    <r>
      <rPr>
        <sz val="11"/>
        <rFont val="Times New Roman"/>
        <charset val="134"/>
      </rPr>
      <t xml:space="preserve">    </t>
    </r>
    <r>
      <rPr>
        <sz val="11"/>
        <rFont val="宋体"/>
        <charset val="134"/>
      </rPr>
      <t>农林水（专项转移支付）</t>
    </r>
  </si>
  <si>
    <r>
      <rPr>
        <sz val="11"/>
        <rFont val="Times New Roman"/>
        <charset val="134"/>
      </rPr>
      <t xml:space="preserve">    </t>
    </r>
    <r>
      <rPr>
        <sz val="11"/>
        <rFont val="宋体"/>
        <charset val="134"/>
      </rPr>
      <t>灾害防治及应急管理（专项转移支付）</t>
    </r>
  </si>
  <si>
    <r>
      <rPr>
        <sz val="11"/>
        <rFont val="Times New Roman"/>
        <charset val="134"/>
      </rPr>
      <t xml:space="preserve">    </t>
    </r>
    <r>
      <rPr>
        <sz val="11"/>
        <rFont val="宋体"/>
        <charset val="134"/>
      </rPr>
      <t>其他支出（专项转移支付）</t>
    </r>
  </si>
  <si>
    <r>
      <rPr>
        <sz val="11"/>
        <rFont val="Times New Roman"/>
        <charset val="134"/>
      </rPr>
      <t xml:space="preserve">  </t>
    </r>
    <r>
      <rPr>
        <sz val="11"/>
        <rFont val="宋体"/>
        <charset val="134"/>
      </rPr>
      <t>上解支出</t>
    </r>
  </si>
  <si>
    <r>
      <rPr>
        <sz val="11"/>
        <rFont val="Times New Roman"/>
        <charset val="134"/>
      </rPr>
      <t xml:space="preserve">    </t>
    </r>
    <r>
      <rPr>
        <sz val="11"/>
        <rFont val="宋体"/>
        <charset val="134"/>
      </rPr>
      <t>体制上解支出</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</si>
  <si>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</si>
  <si>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一般公共预算年终结余</t>
    </r>
  </si>
  <si>
    <r>
      <rPr>
        <sz val="11"/>
        <rFont val="Times New Roman"/>
        <charset val="134"/>
      </rPr>
      <t xml:space="preserve">  </t>
    </r>
    <r>
      <rPr>
        <sz val="11"/>
        <rFont val="宋体"/>
        <charset val="134"/>
      </rPr>
      <t>安排预算稳定调节基金</t>
    </r>
  </si>
  <si>
    <r>
      <rPr>
        <sz val="11"/>
        <rFont val="Times New Roman"/>
        <charset val="134"/>
      </rPr>
      <t xml:space="preserve">  </t>
    </r>
    <r>
      <rPr>
        <sz val="11"/>
        <rFont val="宋体"/>
        <charset val="134"/>
      </rPr>
      <t>地方政府一般债务还本支出</t>
    </r>
  </si>
  <si>
    <r>
      <rPr>
        <sz val="11"/>
        <rFont val="Times New Roman"/>
        <charset val="134"/>
      </rPr>
      <t xml:space="preserve">    </t>
    </r>
    <r>
      <rPr>
        <sz val="11"/>
        <rFont val="宋体"/>
        <charset val="134"/>
      </rPr>
      <t>地方政府一般债券还本支出</t>
    </r>
  </si>
  <si>
    <r>
      <rPr>
        <sz val="12"/>
        <rFont val="黑体"/>
        <charset val="134"/>
      </rPr>
      <t>附表</t>
    </r>
    <r>
      <rPr>
        <sz val="12"/>
        <rFont val="Times New Roman"/>
        <charset val="134"/>
      </rPr>
      <t>5</t>
    </r>
  </si>
  <si>
    <t>2021年政府一般债务限额和余额情况表</t>
  </si>
  <si>
    <r>
      <rPr>
        <sz val="11"/>
        <rFont val="Times New Roman"/>
        <charset val="134"/>
      </rPr>
      <t xml:space="preserve">                                                                                                      </t>
    </r>
    <r>
      <rPr>
        <sz val="11"/>
        <rFont val="宋体"/>
        <charset val="134"/>
      </rPr>
      <t>单位：万元</t>
    </r>
  </si>
  <si>
    <r>
      <rPr>
        <sz val="11"/>
        <rFont val="黑体"/>
        <charset val="134"/>
      </rPr>
      <t>地</t>
    </r>
    <r>
      <rPr>
        <sz val="11"/>
        <rFont val="Times New Roman"/>
        <charset val="134"/>
      </rPr>
      <t xml:space="preserve"> </t>
    </r>
    <r>
      <rPr>
        <sz val="11"/>
        <rFont val="黑体"/>
        <charset val="134"/>
      </rPr>
      <t>区</t>
    </r>
  </si>
  <si>
    <r>
      <rPr>
        <sz val="11"/>
        <rFont val="黑体"/>
        <charset val="134"/>
      </rPr>
      <t>一般债务</t>
    </r>
  </si>
  <si>
    <r>
      <rPr>
        <sz val="11"/>
        <rFont val="黑体"/>
        <charset val="134"/>
      </rPr>
      <t>余额</t>
    </r>
  </si>
  <si>
    <r>
      <rPr>
        <sz val="11"/>
        <rFont val="黑体"/>
        <charset val="134"/>
      </rPr>
      <t>限额</t>
    </r>
  </si>
  <si>
    <r>
      <rPr>
        <sz val="11"/>
        <rFont val="Times New Roman"/>
        <charset val="134"/>
      </rPr>
      <t xml:space="preserve">  </t>
    </r>
    <r>
      <rPr>
        <sz val="11"/>
        <rFont val="宋体"/>
        <charset val="134"/>
      </rPr>
      <t>随州市</t>
    </r>
  </si>
  <si>
    <r>
      <rPr>
        <sz val="11"/>
        <rFont val="Times New Roman"/>
        <charset val="134"/>
      </rPr>
      <t xml:space="preserve">    </t>
    </r>
    <r>
      <rPr>
        <sz val="11"/>
        <rFont val="宋体"/>
        <charset val="134"/>
      </rPr>
      <t>随州市本级</t>
    </r>
  </si>
  <si>
    <r>
      <rPr>
        <sz val="11"/>
        <rFont val="Times New Roman"/>
        <charset val="134"/>
      </rPr>
      <t xml:space="preserve">    </t>
    </r>
    <r>
      <rPr>
        <sz val="11"/>
        <rFont val="宋体"/>
        <charset val="134"/>
      </rPr>
      <t>曾都区</t>
    </r>
  </si>
  <si>
    <r>
      <rPr>
        <sz val="11"/>
        <rFont val="Times New Roman"/>
        <charset val="134"/>
      </rPr>
      <t xml:space="preserve">    </t>
    </r>
    <r>
      <rPr>
        <sz val="11"/>
        <rFont val="宋体"/>
        <charset val="134"/>
      </rPr>
      <t>随县</t>
    </r>
  </si>
  <si>
    <r>
      <rPr>
        <sz val="11"/>
        <rFont val="Times New Roman"/>
        <charset val="134"/>
      </rPr>
      <t xml:space="preserve">    </t>
    </r>
    <r>
      <rPr>
        <sz val="11"/>
        <rFont val="宋体"/>
        <charset val="134"/>
      </rPr>
      <t>广水市</t>
    </r>
  </si>
  <si>
    <r>
      <rPr>
        <sz val="11"/>
        <rFont val="宋体"/>
        <charset val="134"/>
      </rPr>
      <t>备注：</t>
    </r>
    <r>
      <rPr>
        <sz val="11"/>
        <rFont val="Times New Roman"/>
        <charset val="134"/>
      </rPr>
      <t>1</t>
    </r>
    <r>
      <rPr>
        <sz val="11"/>
        <rFont val="宋体"/>
        <charset val="134"/>
      </rPr>
      <t>、</t>
    </r>
    <r>
      <rPr>
        <sz val="11"/>
        <rFont val="Times New Roman"/>
        <charset val="134"/>
      </rPr>
      <t>2021</t>
    </r>
    <r>
      <rPr>
        <sz val="11"/>
        <rFont val="宋体"/>
        <charset val="134"/>
      </rPr>
      <t>年财政厅核定我市政府债务限额为</t>
    </r>
    <r>
      <rPr>
        <sz val="11"/>
        <rFont val="Times New Roman"/>
        <charset val="134"/>
      </rPr>
      <t>2074282</t>
    </r>
    <r>
      <rPr>
        <sz val="11"/>
        <rFont val="宋体"/>
        <charset val="134"/>
      </rPr>
      <t>万元，（其中</t>
    </r>
    <r>
      <rPr>
        <sz val="11"/>
        <rFont val="Times New Roman"/>
        <charset val="134"/>
      </rPr>
      <t>:</t>
    </r>
    <r>
      <rPr>
        <sz val="11"/>
        <rFont val="宋体"/>
        <charset val="134"/>
      </rPr>
      <t>一般债务限额</t>
    </r>
    <r>
      <rPr>
        <sz val="11"/>
        <rFont val="Times New Roman"/>
        <charset val="134"/>
      </rPr>
      <t>1052609</t>
    </r>
    <r>
      <rPr>
        <sz val="11"/>
        <rFont val="宋体"/>
        <charset val="134"/>
      </rPr>
      <t>万元、专项债务限额</t>
    </r>
    <r>
      <rPr>
        <sz val="11"/>
        <rFont val="Times New Roman"/>
        <charset val="134"/>
      </rPr>
      <t>1021673</t>
    </r>
    <r>
      <rPr>
        <sz val="11"/>
        <rFont val="宋体"/>
        <charset val="134"/>
      </rPr>
      <t>万元），比上年新增债务限额</t>
    </r>
    <r>
      <rPr>
        <sz val="11"/>
        <rFont val="Times New Roman"/>
        <charset val="134"/>
      </rPr>
      <t>357130</t>
    </r>
    <r>
      <rPr>
        <sz val="11"/>
        <rFont val="宋体"/>
        <charset val="134"/>
      </rPr>
      <t>万元（其中</t>
    </r>
    <r>
      <rPr>
        <sz val="11"/>
        <rFont val="Times New Roman"/>
        <charset val="134"/>
      </rPr>
      <t>:</t>
    </r>
    <r>
      <rPr>
        <sz val="11"/>
        <rFont val="宋体"/>
        <charset val="134"/>
      </rPr>
      <t>一般债务限额</t>
    </r>
    <r>
      <rPr>
        <sz val="11"/>
        <rFont val="Times New Roman"/>
        <charset val="134"/>
      </rPr>
      <t>55275</t>
    </r>
    <r>
      <rPr>
        <sz val="11"/>
        <rFont val="宋体"/>
        <charset val="134"/>
      </rPr>
      <t>万元、专项债务限额</t>
    </r>
    <r>
      <rPr>
        <sz val="11"/>
        <rFont val="Times New Roman"/>
        <charset val="134"/>
      </rPr>
      <t>301855</t>
    </r>
    <r>
      <rPr>
        <sz val="11"/>
        <rFont val="宋体"/>
        <charset val="134"/>
      </rPr>
      <t>万元）。</t>
    </r>
    <r>
      <rPr>
        <sz val="11"/>
        <rFont val="Times New Roman"/>
        <charset val="134"/>
      </rPr>
      <t xml:space="preserve">
           2、2021年全市政府债务余额为1926674万元（其中：一般债务971496万元，专项债务955178 万元），比上年新增政府债务余额294664万元（其中：一般债务45341万元、专项债务249323万元），其中：市本级新增政府债务余额202565万元（一般债务5337万元，专项债务197228万元），县市区新增政府债务余额92099万元（一般债务40004万元，专项债务52095万元）。
          具体情况如下：主动偿还政府债务24494万元，发行新增政府债券319158万元（一般债券62858万元，专项债券256300万元）。市本级新增政府债券212357万元（一般债券10157万元，专项债券202200万元），县市区新增政府债券106801万元（一般债券52701万元，专项债券54100万元）。
           3、市本级新增一般债券10157万元，主要用于：水生态改善、教育、污染防治、农业农村、应急救援、互联网+放管服、市政基础设施等重点民生领域。
            4、市本级新增专项债券202200万元，主要用于：市国投公司城南新区棚户区改造（涢水南片7至12号楼）项目、向阳棚改二期项目、城南新区棚户区改造（涢水片）建设项目、平原岗棚改安置房、交通大道沿线棚户区改造安置房项目（孔家坡片区、蒋岗片区）、草店子棚改安置房、齿轮棚改安置房、铁路片区棚改安置房、老城区2016年第一批棚户区改造一期工程（城南片区）；随州职业技术学院体育馆建设；市中医医院新院建设项目；市妇幼保健院妇儿呼吸专科、妇幼保健院（暨随州市儿童医院）建设项目；市中心医院新建随州市传染病医院；市住建局城区老旧小区红线外配套微循环道路及附属设施改造项目、城市应急水源工程；大洪山管委会水生态治理建设项目；高新区管委会望城岗安置房建设项目、裕民社区棚户区改造项目、吴家老湾棚户区改造项目、芦家坡棚户区改造项目（一期）、城东片区棚户区改造项目、淅河片区棚户区改造项目。
           5、2021年我市再融资债券89556万元（一般债券43791万元、专项债券45765万元），其中：市本级29100万元（一般债券7440万元、专项债券21660万元），县市区60456万元（一般债券36351万元、专项债券24105万元），全部用于偿还到期债券本金。                       
</t>
    </r>
  </si>
  <si>
    <r>
      <rPr>
        <sz val="12"/>
        <rFont val="黑体"/>
        <charset val="134"/>
      </rPr>
      <t>附表</t>
    </r>
    <r>
      <rPr>
        <sz val="12"/>
        <rFont val="Times New Roman"/>
        <charset val="134"/>
      </rPr>
      <t>6</t>
    </r>
  </si>
  <si>
    <t>2021年度本地区和本级地方政府债券发行及还本付息表</t>
  </si>
  <si>
    <t>地区</t>
  </si>
  <si>
    <t>政府债券发行</t>
  </si>
  <si>
    <t>政府债券还本付息</t>
  </si>
  <si>
    <t>合计</t>
  </si>
  <si>
    <t>小计</t>
  </si>
  <si>
    <t>新增债券</t>
  </si>
  <si>
    <t>再融资债券</t>
  </si>
  <si>
    <t>还本</t>
  </si>
  <si>
    <t>付息</t>
  </si>
  <si>
    <t>一般债券</t>
  </si>
  <si>
    <t>专项债券</t>
  </si>
  <si>
    <t>随州市</t>
  </si>
  <si>
    <t>随州市本级</t>
  </si>
  <si>
    <t>曾都区</t>
  </si>
  <si>
    <t>随县</t>
  </si>
  <si>
    <t>广水</t>
  </si>
  <si>
    <r>
      <rPr>
        <sz val="12"/>
        <rFont val="黑体"/>
        <charset val="134"/>
      </rPr>
      <t>附表</t>
    </r>
    <r>
      <rPr>
        <sz val="12"/>
        <rFont val="Times New Roman"/>
        <charset val="134"/>
      </rPr>
      <t>7</t>
    </r>
  </si>
  <si>
    <t>市本级2021年专项转移支付分地区、分项目执行表</t>
  </si>
  <si>
    <t>对下专项</t>
  </si>
  <si>
    <t>小  计</t>
  </si>
  <si>
    <t>预算数</t>
  </si>
  <si>
    <t>分地区情况</t>
  </si>
  <si>
    <t>高新区</t>
  </si>
  <si>
    <t>大洪山</t>
  </si>
  <si>
    <r>
      <rPr>
        <sz val="10"/>
        <rFont val="宋体"/>
        <charset val="134"/>
      </rPr>
      <t>网格化管理</t>
    </r>
  </si>
  <si>
    <r>
      <rPr>
        <sz val="10"/>
        <rFont val="宋体"/>
        <charset val="134"/>
      </rPr>
      <t>城区主街道环卫市场化改革</t>
    </r>
  </si>
  <si>
    <r>
      <rPr>
        <sz val="10"/>
        <rFont val="宋体"/>
        <charset val="134"/>
      </rPr>
      <t>城区治安防控体系建设</t>
    </r>
  </si>
  <si>
    <t>乡村振兴专项经费</t>
  </si>
  <si>
    <t>红色物业示范小区创建奖补资金</t>
  </si>
  <si>
    <t>污染防治攻坚战考核奖励</t>
  </si>
  <si>
    <t>美丽乡村以奖代补资金</t>
  </si>
  <si>
    <t>社区工作者薪酬保障</t>
  </si>
  <si>
    <t>抢险救灾补助资金</t>
  </si>
  <si>
    <r>
      <rPr>
        <sz val="10"/>
        <rFont val="宋体"/>
        <charset val="134"/>
      </rPr>
      <t>区县补助</t>
    </r>
  </si>
  <si>
    <r>
      <rPr>
        <sz val="12"/>
        <rFont val="黑体"/>
        <charset val="134"/>
      </rPr>
      <t>附表</t>
    </r>
    <r>
      <rPr>
        <sz val="12"/>
        <rFont val="Times New Roman"/>
        <charset val="134"/>
      </rPr>
      <t>8</t>
    </r>
  </si>
  <si>
    <r>
      <rPr>
        <sz val="20"/>
        <rFont val="方正大标宋简体"/>
        <charset val="134"/>
      </rPr>
      <t>全市</t>
    </r>
    <r>
      <rPr>
        <sz val="20"/>
        <rFont val="Times New Roman"/>
        <charset val="134"/>
      </rPr>
      <t>2021</t>
    </r>
    <r>
      <rPr>
        <sz val="20"/>
        <rFont val="方正大标宋简体"/>
        <charset val="134"/>
      </rPr>
      <t>年政府性基金预算收入执行情况表</t>
    </r>
  </si>
  <si>
    <t xml:space="preserve">    单位：万元</t>
  </si>
  <si>
    <t>地方政府性基金收入合计</t>
  </si>
  <si>
    <t>一、农网还贷资金收入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</si>
  <si>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</si>
  <si>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</si>
  <si>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</si>
  <si>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</si>
  <si>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</si>
  <si>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</si>
  <si>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</si>
  <si>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</si>
  <si>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</si>
  <si>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</si>
  <si>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</si>
  <si>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</si>
  <si>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</si>
  <si>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</si>
  <si>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十六、专项债券对应项目专项收入</t>
  </si>
  <si>
    <t>十七、其他政府性基金专项债务对应项目专项收入</t>
  </si>
  <si>
    <t>转移性收入合计</t>
  </si>
  <si>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</si>
  <si>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　政府性基金补助收入</t>
    </r>
  </si>
  <si>
    <r>
      <rPr>
        <sz val="11"/>
        <rFont val="Times New Roman"/>
        <charset val="134"/>
      </rPr>
      <t xml:space="preserve">        </t>
    </r>
    <r>
      <rPr>
        <sz val="11"/>
        <rFont val="宋体"/>
        <charset val="134"/>
      </rPr>
      <t>　政府性基金上解收入</t>
    </r>
  </si>
  <si>
    <r>
      <rPr>
        <sz val="11"/>
        <rFont val="Times New Roman"/>
        <charset val="134"/>
      </rPr>
      <t xml:space="preserve">   </t>
    </r>
    <r>
      <rPr>
        <sz val="11"/>
        <rFont val="宋体"/>
        <charset val="134"/>
      </rPr>
      <t>二、</t>
    </r>
    <r>
      <rPr>
        <sz val="11"/>
        <rFont val="Times New Roman"/>
        <charset val="134"/>
      </rPr>
      <t xml:space="preserve"> </t>
    </r>
    <r>
      <rPr>
        <sz val="11"/>
        <rFont val="宋体"/>
        <charset val="134"/>
      </rPr>
      <t>债务转贷收入</t>
    </r>
  </si>
  <si>
    <r>
      <rPr>
        <sz val="11"/>
        <rFont val="Times New Roman"/>
        <charset val="134"/>
      </rPr>
      <t xml:space="preserve">            </t>
    </r>
    <r>
      <rPr>
        <sz val="11"/>
        <rFont val="宋体"/>
        <charset val="134"/>
      </rPr>
      <t>地方政府专项债务转贷收入</t>
    </r>
  </si>
  <si>
    <r>
      <rPr>
        <sz val="11"/>
        <rFont val="Times New Roman"/>
        <charset val="134"/>
      </rPr>
      <t xml:space="preserve">   </t>
    </r>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</si>
  <si>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</si>
  <si>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r>
      <rPr>
        <sz val="11"/>
        <rFont val="Times New Roman"/>
        <charset val="134"/>
      </rPr>
      <t xml:space="preserve">   </t>
    </r>
    <r>
      <rPr>
        <sz val="11"/>
        <rFont val="宋体"/>
        <charset val="134"/>
      </rPr>
      <t>四、</t>
    </r>
    <r>
      <rPr>
        <sz val="11"/>
        <rFont val="Times New Roman"/>
        <charset val="134"/>
      </rPr>
      <t xml:space="preserve"> </t>
    </r>
    <r>
      <rPr>
        <sz val="11"/>
        <rFont val="宋体"/>
        <charset val="134"/>
      </rPr>
      <t>调入资金</t>
    </r>
  </si>
  <si>
    <t>收入总计</t>
  </si>
  <si>
    <r>
      <rPr>
        <sz val="12"/>
        <rFont val="黑体"/>
        <charset val="134"/>
      </rPr>
      <t>附表</t>
    </r>
    <r>
      <rPr>
        <sz val="12"/>
        <rFont val="Times New Roman"/>
        <charset val="134"/>
      </rPr>
      <t>9</t>
    </r>
  </si>
  <si>
    <r>
      <rPr>
        <sz val="20"/>
        <rFont val="方正大标宋简体"/>
        <charset val="134"/>
      </rPr>
      <t>全市</t>
    </r>
    <r>
      <rPr>
        <sz val="20"/>
        <rFont val="Times New Roman"/>
        <charset val="134"/>
      </rPr>
      <t>2021</t>
    </r>
    <r>
      <rPr>
        <sz val="20"/>
        <rFont val="方正大标宋简体"/>
        <charset val="134"/>
      </rPr>
      <t>年政府性基金预算支出执行情况表</t>
    </r>
  </si>
  <si>
    <t xml:space="preserve">      单位：万元</t>
  </si>
  <si>
    <t>地方政府性基金预算支出合计</t>
  </si>
  <si>
    <t>一、文化旅游体育与传媒支出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</si>
  <si>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</si>
  <si>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</si>
  <si>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</si>
  <si>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</si>
  <si>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</si>
  <si>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</si>
  <si>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</si>
  <si>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</si>
  <si>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十、债务发行费支出</t>
  </si>
  <si>
    <t>十一、抗疫特别国债支出</t>
  </si>
  <si>
    <r>
      <rPr>
        <sz val="11"/>
        <rFont val="Times New Roman"/>
        <charset val="134"/>
      </rPr>
      <t xml:space="preserve">    </t>
    </r>
    <r>
      <rPr>
        <sz val="11"/>
        <rFont val="宋体"/>
        <charset val="134"/>
      </rPr>
      <t>政府性基金转移支付</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</si>
  <si>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</si>
  <si>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</si>
  <si>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债务转贷支出</t>
    </r>
  </si>
  <si>
    <r>
      <rPr>
        <sz val="11"/>
        <rFont val="Times New Roman"/>
        <charset val="134"/>
      </rPr>
      <t xml:space="preserve">  </t>
    </r>
    <r>
      <rPr>
        <sz val="10"/>
        <rFont val="宋体"/>
        <charset val="134"/>
      </rPr>
      <t>地方政府专项债务还本支出</t>
    </r>
  </si>
  <si>
    <r>
      <rPr>
        <sz val="12"/>
        <rFont val="黑体"/>
        <charset val="134"/>
      </rPr>
      <t>附表</t>
    </r>
    <r>
      <rPr>
        <sz val="12"/>
        <rFont val="Times New Roman"/>
        <charset val="134"/>
      </rPr>
      <t>10</t>
    </r>
  </si>
  <si>
    <r>
      <rPr>
        <sz val="20"/>
        <rFont val="方正大标宋简体"/>
        <charset val="134"/>
      </rPr>
      <t>市本级</t>
    </r>
    <r>
      <rPr>
        <sz val="20"/>
        <rFont val="Times New Roman"/>
        <charset val="134"/>
      </rPr>
      <t>2021</t>
    </r>
    <r>
      <rPr>
        <sz val="20"/>
        <rFont val="方正大标宋简体"/>
        <charset val="134"/>
      </rPr>
      <t>年政府性基金预算收入执行情况表</t>
    </r>
  </si>
  <si>
    <t xml:space="preserve">   单位：万元</t>
  </si>
  <si>
    <r>
      <rPr>
        <sz val="11"/>
        <rFont val="宋体"/>
        <charset val="134"/>
      </rPr>
      <t>一、农网还贷资金收入</t>
    </r>
  </si>
  <si>
    <r>
      <rPr>
        <sz val="11"/>
        <rFont val="宋体"/>
        <charset val="134"/>
      </rPr>
      <t>二、港口建设费收入</t>
    </r>
  </si>
  <si>
    <r>
      <rPr>
        <sz val="11"/>
        <rFont val="宋体"/>
        <charset val="134"/>
      </rPr>
      <t>三、国家电影事业发展专项资金收入</t>
    </r>
  </si>
  <si>
    <r>
      <rPr>
        <sz val="11"/>
        <rFont val="宋体"/>
        <charset val="134"/>
      </rPr>
      <t>四、国有土地收益基金收入</t>
    </r>
  </si>
  <si>
    <r>
      <rPr>
        <sz val="11"/>
        <rFont val="宋体"/>
        <charset val="134"/>
      </rPr>
      <t>五、农业土地开发资金收入</t>
    </r>
  </si>
  <si>
    <r>
      <rPr>
        <sz val="11"/>
        <rFont val="宋体"/>
        <charset val="134"/>
      </rPr>
      <t>六、国有土地使用权出让收入</t>
    </r>
  </si>
  <si>
    <r>
      <rPr>
        <sz val="11"/>
        <rFont val="宋体"/>
        <charset val="134"/>
      </rPr>
      <t>七、大中型水库库区基金收入</t>
    </r>
  </si>
  <si>
    <r>
      <rPr>
        <sz val="11"/>
        <rFont val="宋体"/>
        <charset val="134"/>
      </rPr>
      <t>八、彩票公益金收入</t>
    </r>
  </si>
  <si>
    <r>
      <rPr>
        <sz val="11"/>
        <rFont val="宋体"/>
        <charset val="134"/>
      </rPr>
      <t>九、城市基础设施配套费收入</t>
    </r>
  </si>
  <si>
    <r>
      <rPr>
        <sz val="11"/>
        <rFont val="宋体"/>
        <charset val="134"/>
      </rPr>
      <t>十、小型水库移民扶助基金收入</t>
    </r>
  </si>
  <si>
    <r>
      <rPr>
        <sz val="11"/>
        <rFont val="宋体"/>
        <charset val="134"/>
      </rPr>
      <t>十一、国家重大水利工程建设基金收入</t>
    </r>
  </si>
  <si>
    <r>
      <rPr>
        <sz val="11"/>
        <rFont val="宋体"/>
        <charset val="134"/>
      </rPr>
      <t>十二、车辆通行费</t>
    </r>
  </si>
  <si>
    <r>
      <rPr>
        <sz val="11"/>
        <rFont val="宋体"/>
        <charset val="134"/>
      </rPr>
      <t>十三、污水处理费收入</t>
    </r>
  </si>
  <si>
    <r>
      <rPr>
        <sz val="11"/>
        <rFont val="宋体"/>
        <charset val="134"/>
      </rPr>
      <t>十四、彩票发行机构和彩票销售机构的业务费用</t>
    </r>
  </si>
  <si>
    <r>
      <rPr>
        <sz val="11"/>
        <rFont val="宋体"/>
        <charset val="134"/>
      </rPr>
      <t>十五、其他政府性基金收入</t>
    </r>
  </si>
  <si>
    <r>
      <rPr>
        <sz val="11"/>
        <rFont val="宋体"/>
        <charset val="134"/>
      </rPr>
      <t>十六、专项债券对应项目专项收入</t>
    </r>
  </si>
  <si>
    <r>
      <rPr>
        <sz val="11"/>
        <rFont val="宋体"/>
        <charset val="134"/>
      </rPr>
      <t>十七、其他政府性基金专项债务对应项目专项收入</t>
    </r>
  </si>
  <si>
    <r>
      <rPr>
        <b/>
        <sz val="11"/>
        <rFont val="宋体"/>
        <charset val="134"/>
      </rPr>
      <t>转移性收入合计</t>
    </r>
  </si>
  <si>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</si>
  <si>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政府性基金补助收入</t>
    </r>
  </si>
  <si>
    <r>
      <rPr>
        <sz val="11"/>
        <rFont val="Times New Roman"/>
        <charset val="134"/>
      </rPr>
      <t xml:space="preserve">        </t>
    </r>
    <r>
      <rPr>
        <sz val="11"/>
        <rFont val="宋体"/>
        <charset val="134"/>
      </rPr>
      <t>政府性基金上解收入</t>
    </r>
  </si>
  <si>
    <r>
      <rPr>
        <sz val="11"/>
        <rFont val="Times New Roman"/>
        <charset val="134"/>
      </rPr>
      <t xml:space="preserve">        </t>
    </r>
    <r>
      <rPr>
        <sz val="11"/>
        <rFont val="宋体"/>
        <charset val="134"/>
      </rPr>
      <t>抗疫特别国债转移支付收入</t>
    </r>
  </si>
  <si>
    <r>
      <rPr>
        <sz val="11"/>
        <rFont val="Times New Roman"/>
        <charset val="134"/>
      </rPr>
      <t xml:space="preserve">        </t>
    </r>
    <r>
      <rPr>
        <sz val="11"/>
        <rFont val="宋体"/>
        <charset val="134"/>
      </rPr>
      <t>地方政府专项债务转贷收入</t>
    </r>
  </si>
  <si>
    <t xml:space="preserve">      国有土地使用权出让金债务转贷收入</t>
  </si>
  <si>
    <t xml:space="preserve">      棚户区改造专项债券转贷收入</t>
  </si>
  <si>
    <t xml:space="preserve">      其他地方自行试点项目收益专项债券转贷收入</t>
  </si>
  <si>
    <t xml:space="preserve">      其他政府性基金转贷转贷收入</t>
  </si>
  <si>
    <r>
      <rPr>
        <b/>
        <sz val="11"/>
        <rFont val="宋体"/>
        <charset val="134"/>
      </rPr>
      <t>收入总计</t>
    </r>
  </si>
  <si>
    <r>
      <rPr>
        <sz val="12"/>
        <rFont val="黑体"/>
        <charset val="134"/>
      </rPr>
      <t>附表</t>
    </r>
    <r>
      <rPr>
        <sz val="12"/>
        <rFont val="Times New Roman"/>
        <charset val="134"/>
      </rPr>
      <t>11</t>
    </r>
  </si>
  <si>
    <r>
      <rPr>
        <sz val="20"/>
        <rFont val="方正大标宋简体"/>
        <charset val="134"/>
      </rPr>
      <t>市本级</t>
    </r>
    <r>
      <rPr>
        <sz val="20"/>
        <rFont val="Times New Roman"/>
        <charset val="134"/>
      </rPr>
      <t>2021</t>
    </r>
    <r>
      <rPr>
        <sz val="20"/>
        <rFont val="方正大标宋简体"/>
        <charset val="134"/>
      </rPr>
      <t>年政府性基金预算支出执行情况表</t>
    </r>
  </si>
  <si>
    <r>
      <rPr>
        <sz val="11"/>
        <rFont val="黑体"/>
        <charset val="134"/>
      </rPr>
      <t>金额</t>
    </r>
  </si>
  <si>
    <r>
      <rPr>
        <sz val="11"/>
        <rFont val="宋体"/>
        <charset val="134"/>
      </rPr>
      <t>一、社会保障和就业支出</t>
    </r>
  </si>
  <si>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</si>
  <si>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</si>
  <si>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</si>
  <si>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r>
      <rPr>
        <sz val="11"/>
        <rFont val="宋体"/>
        <charset val="134"/>
      </rPr>
      <t>其他大中型水库移民后期扶持资金支出</t>
    </r>
  </si>
  <si>
    <r>
      <rPr>
        <sz val="11"/>
        <rFont val="宋体"/>
        <charset val="134"/>
      </rPr>
      <t>二、城乡社区支出</t>
    </r>
  </si>
  <si>
    <r>
      <rPr>
        <sz val="11"/>
        <rFont val="宋体"/>
        <charset val="134"/>
      </rPr>
      <t>国有土地使用权出让收入及对应专项债务收入安排的支出</t>
    </r>
  </si>
  <si>
    <r>
      <rPr>
        <sz val="11"/>
        <rFont val="宋体"/>
        <charset val="134"/>
      </rPr>
      <t>征地和拆迁补偿支出</t>
    </r>
  </si>
  <si>
    <r>
      <rPr>
        <sz val="11"/>
        <rFont val="宋体"/>
        <charset val="134"/>
      </rPr>
      <t>土地开发支出</t>
    </r>
  </si>
  <si>
    <r>
      <rPr>
        <sz val="11"/>
        <rFont val="宋体"/>
        <charset val="134"/>
      </rPr>
      <t>城市建设支出</t>
    </r>
  </si>
  <si>
    <r>
      <rPr>
        <sz val="11"/>
        <rFont val="宋体"/>
        <charset val="134"/>
      </rPr>
      <t>农村基础设施建设支出</t>
    </r>
  </si>
  <si>
    <r>
      <rPr>
        <sz val="11"/>
        <rFont val="宋体"/>
        <charset val="134"/>
      </rPr>
      <t>补助被征地农民支出</t>
    </r>
  </si>
  <si>
    <r>
      <rPr>
        <sz val="11"/>
        <rFont val="宋体"/>
        <charset val="134"/>
      </rPr>
      <t>土地出让业务支出</t>
    </r>
  </si>
  <si>
    <r>
      <rPr>
        <sz val="11"/>
        <rFont val="宋体"/>
        <charset val="134"/>
      </rPr>
      <t>廉租住房支出</t>
    </r>
  </si>
  <si>
    <r>
      <rPr>
        <sz val="11"/>
        <rFont val="宋体"/>
        <charset val="134"/>
      </rPr>
      <t>棚户区改造支出</t>
    </r>
  </si>
  <si>
    <r>
      <rPr>
        <sz val="11"/>
        <rFont val="Times New Roman"/>
        <charset val="134"/>
      </rPr>
      <t>公共租赁住房支出</t>
    </r>
  </si>
  <si>
    <r>
      <rPr>
        <sz val="11"/>
        <rFont val="宋体"/>
        <charset val="134"/>
      </rPr>
      <t>其他国有土地使用权出让收入安排的支出</t>
    </r>
  </si>
  <si>
    <r>
      <rPr>
        <sz val="11"/>
        <rFont val="宋体"/>
        <charset val="134"/>
      </rPr>
      <t>国有土地收益基金安排的支出</t>
    </r>
  </si>
  <si>
    <r>
      <rPr>
        <sz val="11"/>
        <rFont val="宋体"/>
        <charset val="134"/>
      </rPr>
      <t>其他国有土地收益基金安排的支出</t>
    </r>
  </si>
  <si>
    <r>
      <rPr>
        <sz val="11"/>
        <rFont val="宋体"/>
        <charset val="134"/>
      </rPr>
      <t>农业土地开发资金安排的支出</t>
    </r>
  </si>
  <si>
    <r>
      <rPr>
        <sz val="11"/>
        <rFont val="宋体"/>
        <charset val="134"/>
      </rPr>
      <t>城市基础设施配套费安排的支出</t>
    </r>
  </si>
  <si>
    <r>
      <rPr>
        <sz val="11"/>
        <rFont val="宋体"/>
        <charset val="134"/>
      </rPr>
      <t>城市公共设施</t>
    </r>
  </si>
  <si>
    <r>
      <rPr>
        <sz val="11"/>
        <rFont val="宋体"/>
        <charset val="134"/>
      </rPr>
      <t>城市环境卫生</t>
    </r>
  </si>
  <si>
    <r>
      <rPr>
        <sz val="11"/>
        <rFont val="宋体"/>
        <charset val="134"/>
      </rPr>
      <t>城市防洪</t>
    </r>
  </si>
  <si>
    <r>
      <rPr>
        <sz val="11"/>
        <rFont val="宋体"/>
        <charset val="134"/>
      </rPr>
      <t>其他城市基础设施配套费安排的支出</t>
    </r>
  </si>
  <si>
    <r>
      <rPr>
        <sz val="11"/>
        <rFont val="宋体"/>
        <charset val="134"/>
      </rPr>
      <t>污水处理费及对应专项债务收入安排的支出</t>
    </r>
  </si>
  <si>
    <r>
      <rPr>
        <sz val="11"/>
        <rFont val="宋体"/>
        <charset val="134"/>
      </rPr>
      <t>污水处理设施建设和运营</t>
    </r>
  </si>
  <si>
    <r>
      <rPr>
        <sz val="11"/>
        <rFont val="宋体"/>
        <charset val="134"/>
      </rPr>
      <t>其他污水处理费安排的支出</t>
    </r>
  </si>
  <si>
    <r>
      <rPr>
        <sz val="11"/>
        <rFont val="宋体"/>
        <charset val="134"/>
      </rPr>
      <t>棚户区改造专项债券安排的支出</t>
    </r>
  </si>
  <si>
    <r>
      <rPr>
        <sz val="11"/>
        <rFont val="宋体"/>
        <charset val="134"/>
      </rPr>
      <t>其他棚户区改造专项债券安排的支出</t>
    </r>
  </si>
  <si>
    <r>
      <rPr>
        <sz val="11"/>
        <rFont val="宋体"/>
        <charset val="134"/>
      </rPr>
      <t>三、交通运输支出</t>
    </r>
  </si>
  <si>
    <r>
      <rPr>
        <sz val="11"/>
        <rFont val="宋体"/>
        <charset val="134"/>
      </rPr>
      <t>车辆通行费安排的支出</t>
    </r>
  </si>
  <si>
    <r>
      <rPr>
        <sz val="11"/>
        <rFont val="宋体"/>
        <charset val="134"/>
      </rPr>
      <t>其他车辆通行费安排的支出</t>
    </r>
  </si>
  <si>
    <r>
      <rPr>
        <sz val="11"/>
        <rFont val="宋体"/>
        <charset val="134"/>
      </rPr>
      <t>四、资源勘探信息等支出</t>
    </r>
  </si>
  <si>
    <r>
      <rPr>
        <sz val="11"/>
        <rFont val="宋体"/>
        <charset val="134"/>
      </rPr>
      <t>农网还贷资金支出</t>
    </r>
  </si>
  <si>
    <r>
      <rPr>
        <sz val="11"/>
        <rFont val="宋体"/>
        <charset val="134"/>
      </rPr>
      <t>地方农网还贷资金支出</t>
    </r>
  </si>
  <si>
    <r>
      <rPr>
        <sz val="11"/>
        <rFont val="宋体"/>
        <charset val="134"/>
      </rPr>
      <t>五、商业服务业等支出</t>
    </r>
  </si>
  <si>
    <r>
      <rPr>
        <sz val="11"/>
        <rFont val="宋体"/>
        <charset val="134"/>
      </rPr>
      <t>旅游发展基金支出</t>
    </r>
  </si>
  <si>
    <r>
      <rPr>
        <sz val="11"/>
        <rFont val="宋体"/>
        <charset val="134"/>
      </rPr>
      <t>地方旅游开发项目补助</t>
    </r>
  </si>
  <si>
    <r>
      <rPr>
        <sz val="11"/>
        <rFont val="宋体"/>
        <charset val="134"/>
      </rPr>
      <t>六、其他支出</t>
    </r>
  </si>
  <si>
    <r>
      <rPr>
        <sz val="11"/>
        <rFont val="宋体"/>
        <charset val="134"/>
      </rPr>
      <t>其他政府性基金及对应专项债务收入安排的支出</t>
    </r>
  </si>
  <si>
    <r>
      <rPr>
        <sz val="11"/>
        <rFont val="宋体"/>
        <charset val="134"/>
      </rPr>
      <t>其他政府性基金安排的支出</t>
    </r>
  </si>
  <si>
    <r>
      <rPr>
        <sz val="11"/>
        <rFont val="宋体"/>
        <charset val="134"/>
      </rPr>
      <t>其他地方自行试点项目收益专项债券收入安排的支出</t>
    </r>
  </si>
  <si>
    <r>
      <rPr>
        <sz val="11"/>
        <rFont val="宋体"/>
        <charset val="134"/>
      </rPr>
      <t>彩票公益金安排的支出</t>
    </r>
  </si>
  <si>
    <r>
      <rPr>
        <sz val="11"/>
        <rFont val="Times New Roman"/>
        <charset val="134"/>
      </rPr>
      <t>用于社会福利的彩票公益金支出</t>
    </r>
  </si>
  <si>
    <r>
      <rPr>
        <sz val="11"/>
        <rFont val="宋体"/>
        <charset val="134"/>
      </rPr>
      <t>用于体育事业的彩票公益金支出</t>
    </r>
  </si>
  <si>
    <r>
      <rPr>
        <sz val="11"/>
        <rFont val="宋体"/>
        <charset val="134"/>
      </rPr>
      <t>用于红十字事业的彩票公益金支出</t>
    </r>
  </si>
  <si>
    <r>
      <rPr>
        <sz val="11"/>
        <rFont val="宋体"/>
        <charset val="134"/>
      </rPr>
      <t>用于残疾人事业的彩票公益金支出</t>
    </r>
  </si>
  <si>
    <t>用于城乡医疗救助的彩票公益金支出</t>
  </si>
  <si>
    <r>
      <rPr>
        <sz val="11"/>
        <rFont val="宋体"/>
        <charset val="134"/>
      </rPr>
      <t>七、债务付息支出</t>
    </r>
  </si>
  <si>
    <r>
      <rPr>
        <sz val="11"/>
        <rFont val="宋体"/>
        <charset val="134"/>
      </rPr>
      <t>地方政府专项债务付息支出</t>
    </r>
  </si>
  <si>
    <r>
      <rPr>
        <sz val="11"/>
        <rFont val="宋体"/>
        <charset val="134"/>
      </rPr>
      <t>国有土地使用权出让金债务付息支出</t>
    </r>
  </si>
  <si>
    <r>
      <rPr>
        <sz val="11"/>
        <rFont val="宋体"/>
        <charset val="134"/>
      </rPr>
      <t>土地储备专项债券付息支出</t>
    </r>
  </si>
  <si>
    <r>
      <rPr>
        <sz val="11"/>
        <rFont val="宋体"/>
        <charset val="134"/>
      </rPr>
      <t>棚户区改造专项债券付息支出</t>
    </r>
  </si>
  <si>
    <r>
      <rPr>
        <sz val="11"/>
        <rFont val="宋体"/>
        <charset val="134"/>
      </rPr>
      <t>其他地方自行试点项目收益专项债券付息支出</t>
    </r>
  </si>
  <si>
    <r>
      <rPr>
        <sz val="11"/>
        <rFont val="宋体"/>
        <charset val="134"/>
      </rPr>
      <t>八、债务发行费用支出</t>
    </r>
  </si>
  <si>
    <r>
      <rPr>
        <sz val="11"/>
        <rFont val="宋体"/>
        <charset val="134"/>
      </rPr>
      <t>地方政府专项债务发行费用支出</t>
    </r>
  </si>
  <si>
    <r>
      <rPr>
        <sz val="11"/>
        <rFont val="宋体"/>
        <charset val="134"/>
      </rPr>
      <t>国有土地使用权出让金债务发行费用支出</t>
    </r>
  </si>
  <si>
    <r>
      <rPr>
        <sz val="11"/>
        <rFont val="宋体"/>
        <charset val="134"/>
      </rPr>
      <t>土地储备专项债券发行费用支出</t>
    </r>
  </si>
  <si>
    <r>
      <rPr>
        <sz val="11"/>
        <rFont val="宋体"/>
        <charset val="134"/>
      </rPr>
      <t>棚户区改造专项债券发行费支出</t>
    </r>
  </si>
  <si>
    <r>
      <rPr>
        <sz val="11"/>
        <rFont val="宋体"/>
        <charset val="134"/>
      </rPr>
      <t>其他地方自行试点项目收益专项债券发行费支出</t>
    </r>
  </si>
  <si>
    <r>
      <rPr>
        <sz val="11"/>
        <rFont val="宋体"/>
        <charset val="134"/>
      </rPr>
      <t>九、抗疫特别国债安排的支出</t>
    </r>
  </si>
  <si>
    <r>
      <rPr>
        <sz val="11"/>
        <rFont val="宋体"/>
        <charset val="134"/>
      </rPr>
      <t>基础设施建设</t>
    </r>
  </si>
  <si>
    <r>
      <rPr>
        <sz val="11"/>
        <rFont val="宋体"/>
        <charset val="134"/>
      </rPr>
      <t>公共卫生体系建设</t>
    </r>
  </si>
  <si>
    <r>
      <rPr>
        <sz val="11"/>
        <rFont val="宋体"/>
        <charset val="134"/>
      </rPr>
      <t>重大疫情防控救治体系建设</t>
    </r>
  </si>
  <si>
    <r>
      <rPr>
        <sz val="11"/>
        <rFont val="宋体"/>
        <charset val="134"/>
      </rPr>
      <t>其他基础设施建设</t>
    </r>
  </si>
  <si>
    <r>
      <rPr>
        <sz val="11"/>
        <rFont val="宋体"/>
        <charset val="134"/>
      </rPr>
      <t>抗疫相关支出</t>
    </r>
  </si>
  <si>
    <r>
      <rPr>
        <b/>
        <sz val="11"/>
        <rFont val="宋体"/>
        <charset val="134"/>
      </rPr>
      <t>转移性支出合计</t>
    </r>
  </si>
  <si>
    <r>
      <rPr>
        <b/>
        <sz val="11"/>
        <rFont val="宋体"/>
        <charset val="134"/>
      </rPr>
      <t>转移性支出</t>
    </r>
  </si>
  <si>
    <r>
      <rPr>
        <sz val="11"/>
        <rFont val="宋体"/>
        <charset val="134"/>
      </rPr>
      <t>政府性基金转移支付</t>
    </r>
  </si>
  <si>
    <r>
      <rPr>
        <sz val="11"/>
        <rFont val="宋体"/>
        <charset val="134"/>
      </rPr>
      <t>调出资金</t>
    </r>
  </si>
  <si>
    <r>
      <rPr>
        <sz val="11"/>
        <rFont val="宋体"/>
        <charset val="134"/>
      </rPr>
      <t>年终结余</t>
    </r>
  </si>
  <si>
    <r>
      <rPr>
        <sz val="11"/>
        <rFont val="宋体"/>
        <charset val="134"/>
      </rPr>
      <t>债务转贷支出</t>
    </r>
  </si>
  <si>
    <r>
      <rPr>
        <b/>
        <sz val="11"/>
        <rFont val="宋体"/>
        <charset val="134"/>
      </rPr>
      <t>债务还本支出</t>
    </r>
  </si>
  <si>
    <r>
      <rPr>
        <sz val="11"/>
        <rFont val="宋体"/>
        <charset val="134"/>
      </rPr>
      <t>地方政府专项债务还本支出</t>
    </r>
  </si>
  <si>
    <r>
      <rPr>
        <sz val="11"/>
        <rFont val="宋体"/>
        <charset val="134"/>
      </rPr>
      <t>抗疫特别国债还本支出</t>
    </r>
  </si>
  <si>
    <r>
      <rPr>
        <b/>
        <sz val="11"/>
        <rFont val="宋体"/>
        <charset val="134"/>
      </rPr>
      <t>支出总计</t>
    </r>
  </si>
  <si>
    <r>
      <rPr>
        <sz val="12"/>
        <rFont val="黑体"/>
        <charset val="134"/>
      </rPr>
      <t>附表</t>
    </r>
    <r>
      <rPr>
        <sz val="12"/>
        <rFont val="Times New Roman"/>
        <charset val="134"/>
      </rPr>
      <t>12</t>
    </r>
  </si>
  <si>
    <t>2021年政府专项债务限额和余额情况表</t>
  </si>
  <si>
    <r>
      <rPr>
        <sz val="11"/>
        <rFont val="Times New Roman"/>
        <charset val="134"/>
      </rPr>
      <t xml:space="preserve">                                                                                                      </t>
    </r>
    <r>
      <rPr>
        <sz val="11"/>
        <rFont val="SimSun"/>
        <charset val="134"/>
      </rPr>
      <t>单位：万元</t>
    </r>
  </si>
  <si>
    <r>
      <rPr>
        <sz val="11"/>
        <rFont val="黑体"/>
        <charset val="134"/>
      </rPr>
      <t>专项债务</t>
    </r>
  </si>
  <si>
    <r>
      <rPr>
        <sz val="11"/>
        <rFont val="宋体"/>
        <charset val="134"/>
      </rPr>
      <t>备注：</t>
    </r>
    <r>
      <rPr>
        <sz val="11"/>
        <rFont val="Times New Roman"/>
        <charset val="134"/>
      </rPr>
      <t>1</t>
    </r>
    <r>
      <rPr>
        <sz val="11"/>
        <rFont val="宋体"/>
        <charset val="134"/>
      </rPr>
      <t>、</t>
    </r>
    <r>
      <rPr>
        <sz val="11"/>
        <rFont val="Times New Roman"/>
        <charset val="134"/>
      </rPr>
      <t>2021</t>
    </r>
    <r>
      <rPr>
        <sz val="11"/>
        <rFont val="宋体"/>
        <charset val="134"/>
      </rPr>
      <t>年财政厅核定我市政府债务限额为</t>
    </r>
    <r>
      <rPr>
        <sz val="11"/>
        <rFont val="Times New Roman"/>
        <charset val="134"/>
      </rPr>
      <t>2074282</t>
    </r>
    <r>
      <rPr>
        <sz val="11"/>
        <rFont val="宋体"/>
        <charset val="134"/>
      </rPr>
      <t>万元，（其中</t>
    </r>
    <r>
      <rPr>
        <sz val="11"/>
        <rFont val="Times New Roman"/>
        <charset val="134"/>
      </rPr>
      <t>:</t>
    </r>
    <r>
      <rPr>
        <sz val="11"/>
        <rFont val="宋体"/>
        <charset val="134"/>
      </rPr>
      <t>一般债务限额</t>
    </r>
    <r>
      <rPr>
        <sz val="11"/>
        <rFont val="Times New Roman"/>
        <charset val="134"/>
      </rPr>
      <t>1052609</t>
    </r>
    <r>
      <rPr>
        <sz val="11"/>
        <rFont val="宋体"/>
        <charset val="134"/>
      </rPr>
      <t>万元、专项债务限额</t>
    </r>
    <r>
      <rPr>
        <sz val="11"/>
        <rFont val="Times New Roman"/>
        <charset val="134"/>
      </rPr>
      <t>1021673</t>
    </r>
    <r>
      <rPr>
        <sz val="11"/>
        <rFont val="宋体"/>
        <charset val="134"/>
      </rPr>
      <t>万元），比上年新增债务限额</t>
    </r>
    <r>
      <rPr>
        <sz val="11"/>
        <rFont val="Times New Roman"/>
        <charset val="134"/>
      </rPr>
      <t>357130</t>
    </r>
    <r>
      <rPr>
        <sz val="11"/>
        <rFont val="宋体"/>
        <charset val="134"/>
      </rPr>
      <t>万元（其中</t>
    </r>
    <r>
      <rPr>
        <sz val="11"/>
        <rFont val="Times New Roman"/>
        <charset val="134"/>
      </rPr>
      <t>:</t>
    </r>
    <r>
      <rPr>
        <sz val="11"/>
        <rFont val="宋体"/>
        <charset val="134"/>
      </rPr>
      <t>一般债务限额</t>
    </r>
    <r>
      <rPr>
        <sz val="11"/>
        <rFont val="Times New Roman"/>
        <charset val="134"/>
      </rPr>
      <t>55275</t>
    </r>
    <r>
      <rPr>
        <sz val="11"/>
        <rFont val="宋体"/>
        <charset val="134"/>
      </rPr>
      <t>万元、专项债务限额</t>
    </r>
    <r>
      <rPr>
        <sz val="11"/>
        <rFont val="Times New Roman"/>
        <charset val="134"/>
      </rPr>
      <t>301855</t>
    </r>
    <r>
      <rPr>
        <sz val="11"/>
        <rFont val="宋体"/>
        <charset val="134"/>
      </rPr>
      <t>万元）。</t>
    </r>
    <r>
      <rPr>
        <sz val="11"/>
        <rFont val="Times New Roman"/>
        <charset val="134"/>
      </rPr>
      <t xml:space="preserve">
           2</t>
    </r>
    <r>
      <rPr>
        <sz val="11"/>
        <rFont val="宋体"/>
        <charset val="134"/>
      </rPr>
      <t>、</t>
    </r>
    <r>
      <rPr>
        <sz val="11"/>
        <rFont val="Times New Roman"/>
        <charset val="134"/>
      </rPr>
      <t>2021</t>
    </r>
    <r>
      <rPr>
        <sz val="11"/>
        <rFont val="宋体"/>
        <charset val="134"/>
      </rPr>
      <t>年全市政府债务余额为</t>
    </r>
    <r>
      <rPr>
        <sz val="11"/>
        <rFont val="Times New Roman"/>
        <charset val="134"/>
      </rPr>
      <t>1926674</t>
    </r>
    <r>
      <rPr>
        <sz val="11"/>
        <rFont val="宋体"/>
        <charset val="134"/>
      </rPr>
      <t>万元（其中：一般债务</t>
    </r>
    <r>
      <rPr>
        <sz val="11"/>
        <rFont val="Times New Roman"/>
        <charset val="134"/>
      </rPr>
      <t>971496</t>
    </r>
    <r>
      <rPr>
        <sz val="11"/>
        <rFont val="宋体"/>
        <charset val="134"/>
      </rPr>
      <t>万元，专项债务</t>
    </r>
    <r>
      <rPr>
        <sz val="11"/>
        <rFont val="Times New Roman"/>
        <charset val="134"/>
      </rPr>
      <t xml:space="preserve">955178 </t>
    </r>
    <r>
      <rPr>
        <sz val="11"/>
        <rFont val="宋体"/>
        <charset val="134"/>
      </rPr>
      <t>万元），比上年新增政府债务余额</t>
    </r>
    <r>
      <rPr>
        <sz val="11"/>
        <rFont val="Times New Roman"/>
        <charset val="134"/>
      </rPr>
      <t>294664</t>
    </r>
    <r>
      <rPr>
        <sz val="11"/>
        <rFont val="宋体"/>
        <charset val="134"/>
      </rPr>
      <t>万元（其中：一般债务</t>
    </r>
    <r>
      <rPr>
        <sz val="11"/>
        <rFont val="Times New Roman"/>
        <charset val="134"/>
      </rPr>
      <t>45341</t>
    </r>
    <r>
      <rPr>
        <sz val="11"/>
        <rFont val="宋体"/>
        <charset val="134"/>
      </rPr>
      <t>万元、专项债务</t>
    </r>
    <r>
      <rPr>
        <sz val="11"/>
        <rFont val="Times New Roman"/>
        <charset val="134"/>
      </rPr>
      <t>249323</t>
    </r>
    <r>
      <rPr>
        <sz val="11"/>
        <rFont val="宋体"/>
        <charset val="134"/>
      </rPr>
      <t>万元），其中：市本级新增政府债务余额</t>
    </r>
    <r>
      <rPr>
        <sz val="11"/>
        <rFont val="Times New Roman"/>
        <charset val="134"/>
      </rPr>
      <t>202565</t>
    </r>
    <r>
      <rPr>
        <sz val="11"/>
        <rFont val="宋体"/>
        <charset val="134"/>
      </rPr>
      <t>万元（一般债务</t>
    </r>
    <r>
      <rPr>
        <sz val="11"/>
        <rFont val="Times New Roman"/>
        <charset val="134"/>
      </rPr>
      <t>5337</t>
    </r>
    <r>
      <rPr>
        <sz val="11"/>
        <rFont val="宋体"/>
        <charset val="134"/>
      </rPr>
      <t>万元，专项债务</t>
    </r>
    <r>
      <rPr>
        <sz val="11"/>
        <rFont val="Times New Roman"/>
        <charset val="134"/>
      </rPr>
      <t>197228</t>
    </r>
    <r>
      <rPr>
        <sz val="11"/>
        <rFont val="宋体"/>
        <charset val="134"/>
      </rPr>
      <t>万元），县市区新增政府债务余额</t>
    </r>
    <r>
      <rPr>
        <sz val="11"/>
        <rFont val="Times New Roman"/>
        <charset val="134"/>
      </rPr>
      <t>92099</t>
    </r>
    <r>
      <rPr>
        <sz val="11"/>
        <rFont val="宋体"/>
        <charset val="134"/>
      </rPr>
      <t>万元（一般债务</t>
    </r>
    <r>
      <rPr>
        <sz val="11"/>
        <rFont val="Times New Roman"/>
        <charset val="134"/>
      </rPr>
      <t>40004</t>
    </r>
    <r>
      <rPr>
        <sz val="11"/>
        <rFont val="宋体"/>
        <charset val="134"/>
      </rPr>
      <t>万元，专项债务</t>
    </r>
    <r>
      <rPr>
        <sz val="11"/>
        <rFont val="Times New Roman"/>
        <charset val="134"/>
      </rPr>
      <t>52095</t>
    </r>
    <r>
      <rPr>
        <sz val="11"/>
        <rFont val="宋体"/>
        <charset val="134"/>
      </rPr>
      <t>万元）。</t>
    </r>
    <r>
      <rPr>
        <sz val="11"/>
        <rFont val="Times New Roman"/>
        <charset val="134"/>
      </rPr>
      <t xml:space="preserve">
          </t>
    </r>
    <r>
      <rPr>
        <sz val="11"/>
        <rFont val="宋体"/>
        <charset val="134"/>
      </rPr>
      <t>具体情况如下：主动偿还政府债务</t>
    </r>
    <r>
      <rPr>
        <sz val="11"/>
        <rFont val="Times New Roman"/>
        <charset val="134"/>
      </rPr>
      <t>24494</t>
    </r>
    <r>
      <rPr>
        <sz val="11"/>
        <rFont val="宋体"/>
        <charset val="134"/>
      </rPr>
      <t>万元，发行新增政府债券</t>
    </r>
    <r>
      <rPr>
        <sz val="11"/>
        <rFont val="Times New Roman"/>
        <charset val="134"/>
      </rPr>
      <t>319158</t>
    </r>
    <r>
      <rPr>
        <sz val="11"/>
        <rFont val="宋体"/>
        <charset val="134"/>
      </rPr>
      <t>万元（一般债券</t>
    </r>
    <r>
      <rPr>
        <sz val="11"/>
        <rFont val="Times New Roman"/>
        <charset val="134"/>
      </rPr>
      <t>62858</t>
    </r>
    <r>
      <rPr>
        <sz val="11"/>
        <rFont val="宋体"/>
        <charset val="134"/>
      </rPr>
      <t>万元，专项债券</t>
    </r>
    <r>
      <rPr>
        <sz val="11"/>
        <rFont val="Times New Roman"/>
        <charset val="134"/>
      </rPr>
      <t>256300</t>
    </r>
    <r>
      <rPr>
        <sz val="11"/>
        <rFont val="宋体"/>
        <charset val="134"/>
      </rPr>
      <t>万元）。市本级新增政府债券</t>
    </r>
    <r>
      <rPr>
        <sz val="11"/>
        <rFont val="Times New Roman"/>
        <charset val="134"/>
      </rPr>
      <t>212357</t>
    </r>
    <r>
      <rPr>
        <sz val="11"/>
        <rFont val="宋体"/>
        <charset val="134"/>
      </rPr>
      <t>万元（一般债券</t>
    </r>
    <r>
      <rPr>
        <sz val="11"/>
        <rFont val="Times New Roman"/>
        <charset val="134"/>
      </rPr>
      <t>10157</t>
    </r>
    <r>
      <rPr>
        <sz val="11"/>
        <rFont val="宋体"/>
        <charset val="134"/>
      </rPr>
      <t>万元，专项债券</t>
    </r>
    <r>
      <rPr>
        <sz val="11"/>
        <rFont val="Times New Roman"/>
        <charset val="134"/>
      </rPr>
      <t>202200</t>
    </r>
    <r>
      <rPr>
        <sz val="11"/>
        <rFont val="宋体"/>
        <charset val="134"/>
      </rPr>
      <t>万元），县市区新增政府债券</t>
    </r>
    <r>
      <rPr>
        <sz val="11"/>
        <rFont val="Times New Roman"/>
        <charset val="134"/>
      </rPr>
      <t>106801</t>
    </r>
    <r>
      <rPr>
        <sz val="11"/>
        <rFont val="宋体"/>
        <charset val="134"/>
      </rPr>
      <t>万元（一般债券</t>
    </r>
    <r>
      <rPr>
        <sz val="11"/>
        <rFont val="Times New Roman"/>
        <charset val="134"/>
      </rPr>
      <t>52701</t>
    </r>
    <r>
      <rPr>
        <sz val="11"/>
        <rFont val="宋体"/>
        <charset val="134"/>
      </rPr>
      <t>万元，专项债券</t>
    </r>
    <r>
      <rPr>
        <sz val="11"/>
        <rFont val="Times New Roman"/>
        <charset val="134"/>
      </rPr>
      <t>54100</t>
    </r>
    <r>
      <rPr>
        <sz val="11"/>
        <rFont val="宋体"/>
        <charset val="134"/>
      </rPr>
      <t>万元）。</t>
    </r>
    <r>
      <rPr>
        <sz val="11"/>
        <rFont val="Times New Roman"/>
        <charset val="134"/>
      </rPr>
      <t xml:space="preserve">
           3</t>
    </r>
    <r>
      <rPr>
        <sz val="11"/>
        <rFont val="宋体"/>
        <charset val="134"/>
      </rPr>
      <t>、市本级新增一般债券</t>
    </r>
    <r>
      <rPr>
        <sz val="11"/>
        <rFont val="Times New Roman"/>
        <charset val="134"/>
      </rPr>
      <t>10157</t>
    </r>
    <r>
      <rPr>
        <sz val="11"/>
        <rFont val="宋体"/>
        <charset val="134"/>
      </rPr>
      <t>万元，主要用于：水生态改善、教育、污染防治、农业农村、应急救援、互联网</t>
    </r>
    <r>
      <rPr>
        <sz val="11"/>
        <rFont val="Times New Roman"/>
        <charset val="134"/>
      </rPr>
      <t>+</t>
    </r>
    <r>
      <rPr>
        <sz val="11"/>
        <rFont val="宋体"/>
        <charset val="134"/>
      </rPr>
      <t>放管服、市政基础设施等重点民生领域。</t>
    </r>
    <r>
      <rPr>
        <sz val="11"/>
        <rFont val="Times New Roman"/>
        <charset val="134"/>
      </rPr>
      <t xml:space="preserve">
           4</t>
    </r>
    <r>
      <rPr>
        <sz val="11"/>
        <rFont val="宋体"/>
        <charset val="134"/>
      </rPr>
      <t>、市本级新增专项债券</t>
    </r>
    <r>
      <rPr>
        <sz val="11"/>
        <rFont val="Times New Roman"/>
        <charset val="134"/>
      </rPr>
      <t>202200</t>
    </r>
    <r>
      <rPr>
        <sz val="11"/>
        <rFont val="宋体"/>
        <charset val="134"/>
      </rPr>
      <t>万元，主要用于：市国投公司城南新区棚户区改造（涢水南片</t>
    </r>
    <r>
      <rPr>
        <sz val="11"/>
        <rFont val="Times New Roman"/>
        <charset val="134"/>
      </rPr>
      <t>7</t>
    </r>
    <r>
      <rPr>
        <sz val="11"/>
        <rFont val="宋体"/>
        <charset val="134"/>
      </rPr>
      <t>至</t>
    </r>
    <r>
      <rPr>
        <sz val="11"/>
        <rFont val="Times New Roman"/>
        <charset val="134"/>
      </rPr>
      <t>12</t>
    </r>
    <r>
      <rPr>
        <sz val="11"/>
        <rFont val="宋体"/>
        <charset val="134"/>
      </rPr>
      <t>号楼）项目、向阳棚改二期项目、城南新区棚户区改造（涢水片）建设项目、平原岗棚改安置房、交通大道沿线棚户区改造安置房项目（孔家坡片区、蒋岗片区）、草店子棚改安置房、齿轮棚改安置房、铁路片区棚改安置房、老城区</t>
    </r>
    <r>
      <rPr>
        <sz val="11"/>
        <rFont val="Times New Roman"/>
        <charset val="134"/>
      </rPr>
      <t>2016</t>
    </r>
    <r>
      <rPr>
        <sz val="11"/>
        <rFont val="宋体"/>
        <charset val="134"/>
      </rPr>
      <t>年第一批棚户区改造一期工程（城南片区）；随州职业技术学院体育馆建设；市中医医院新院建设项目；市妇幼保健院妇儿呼吸专科、妇幼保健院（暨随州市儿童医院）建设项目；市中心医院新建随州市传染病医院；市住建局城区老旧小区红线外配套微循环道路及附属设施改造项目、城市应急水源工程；大洪山管委会水生态治理建设项目；高新区管委会望城岗安置房建设项目、裕民社区棚户区改造项目、吴家老湾棚户区改造项目、芦家坡棚户区改造项目（一期）、城东片区棚户区改造项目、淅河片区棚户区改造项目。</t>
    </r>
    <r>
      <rPr>
        <sz val="11"/>
        <rFont val="Times New Roman"/>
        <charset val="134"/>
      </rPr>
      <t xml:space="preserve">
           5</t>
    </r>
    <r>
      <rPr>
        <sz val="11"/>
        <rFont val="宋体"/>
        <charset val="134"/>
      </rPr>
      <t>、</t>
    </r>
    <r>
      <rPr>
        <sz val="11"/>
        <rFont val="Times New Roman"/>
        <charset val="134"/>
      </rPr>
      <t>2021</t>
    </r>
    <r>
      <rPr>
        <sz val="11"/>
        <rFont val="宋体"/>
        <charset val="134"/>
      </rPr>
      <t>年我市再融资债券</t>
    </r>
    <r>
      <rPr>
        <sz val="11"/>
        <rFont val="Times New Roman"/>
        <charset val="134"/>
      </rPr>
      <t>89556</t>
    </r>
    <r>
      <rPr>
        <sz val="11"/>
        <rFont val="宋体"/>
        <charset val="134"/>
      </rPr>
      <t>万元（一般债券</t>
    </r>
    <r>
      <rPr>
        <sz val="11"/>
        <rFont val="Times New Roman"/>
        <charset val="134"/>
      </rPr>
      <t>43791</t>
    </r>
    <r>
      <rPr>
        <sz val="11"/>
        <rFont val="宋体"/>
        <charset val="134"/>
      </rPr>
      <t>万元、专项债券</t>
    </r>
    <r>
      <rPr>
        <sz val="11"/>
        <rFont val="Times New Roman"/>
        <charset val="134"/>
      </rPr>
      <t>45765</t>
    </r>
    <r>
      <rPr>
        <sz val="11"/>
        <rFont val="宋体"/>
        <charset val="134"/>
      </rPr>
      <t>万元），其中：市本级</t>
    </r>
    <r>
      <rPr>
        <sz val="11"/>
        <rFont val="Times New Roman"/>
        <charset val="134"/>
      </rPr>
      <t>29100</t>
    </r>
    <r>
      <rPr>
        <sz val="11"/>
        <rFont val="宋体"/>
        <charset val="134"/>
      </rPr>
      <t>万元（一般债券</t>
    </r>
    <r>
      <rPr>
        <sz val="11"/>
        <rFont val="Times New Roman"/>
        <charset val="134"/>
      </rPr>
      <t>7440</t>
    </r>
    <r>
      <rPr>
        <sz val="11"/>
        <rFont val="宋体"/>
        <charset val="134"/>
      </rPr>
      <t>万元、专项债券</t>
    </r>
    <r>
      <rPr>
        <sz val="11"/>
        <rFont val="Times New Roman"/>
        <charset val="134"/>
      </rPr>
      <t>21660</t>
    </r>
    <r>
      <rPr>
        <sz val="11"/>
        <rFont val="宋体"/>
        <charset val="134"/>
      </rPr>
      <t>万元），县市区</t>
    </r>
    <r>
      <rPr>
        <sz val="11"/>
        <rFont val="Times New Roman"/>
        <charset val="134"/>
      </rPr>
      <t>60456</t>
    </r>
    <r>
      <rPr>
        <sz val="11"/>
        <rFont val="宋体"/>
        <charset val="134"/>
      </rPr>
      <t>万元（一般债券</t>
    </r>
    <r>
      <rPr>
        <sz val="11"/>
        <rFont val="Times New Roman"/>
        <charset val="134"/>
      </rPr>
      <t>36351</t>
    </r>
    <r>
      <rPr>
        <sz val="11"/>
        <rFont val="宋体"/>
        <charset val="134"/>
      </rPr>
      <t>万元、专项债券</t>
    </r>
    <r>
      <rPr>
        <sz val="11"/>
        <rFont val="Times New Roman"/>
        <charset val="134"/>
      </rPr>
      <t>24105</t>
    </r>
    <r>
      <rPr>
        <sz val="11"/>
        <rFont val="宋体"/>
        <charset val="134"/>
      </rPr>
      <t>万元），全部用于偿还到期债券本金。</t>
    </r>
    <r>
      <rPr>
        <sz val="11"/>
        <rFont val="Times New Roman"/>
        <charset val="134"/>
      </rPr>
      <t xml:space="preserve"> 
</t>
    </r>
  </si>
  <si>
    <r>
      <rPr>
        <sz val="11"/>
        <rFont val="黑体"/>
        <charset val="134"/>
      </rPr>
      <t>附表</t>
    </r>
    <r>
      <rPr>
        <sz val="11"/>
        <rFont val="Times New Roman"/>
        <charset val="134"/>
      </rPr>
      <t>13</t>
    </r>
  </si>
  <si>
    <r>
      <rPr>
        <sz val="20"/>
        <rFont val="方正大标宋简体"/>
        <charset val="134"/>
      </rPr>
      <t>全市</t>
    </r>
    <r>
      <rPr>
        <sz val="20"/>
        <rFont val="Times New Roman"/>
        <charset val="134"/>
      </rPr>
      <t>2021</t>
    </r>
    <r>
      <rPr>
        <sz val="20"/>
        <rFont val="方正大标宋简体"/>
        <charset val="134"/>
      </rPr>
      <t>年社会保险基金预算收入执行情况表</t>
    </r>
  </si>
  <si>
    <t>收入科目</t>
  </si>
  <si>
    <t>收入项目</t>
  </si>
  <si>
    <t>全市社会保险基金收入合计</t>
  </si>
  <si>
    <t>一、失业保险基金收入</t>
  </si>
  <si>
    <t>二、城镇职工基本医疗保险基金收入(含生育）</t>
  </si>
  <si>
    <t>三、工伤保险基金收入</t>
  </si>
  <si>
    <t>四、城乡居民基本养老保险基金收入</t>
  </si>
  <si>
    <t>五、机关事业单位基本养老保险基金收入</t>
  </si>
  <si>
    <t>六、城乡居民基本医疗保险基金收入</t>
  </si>
  <si>
    <r>
      <rPr>
        <sz val="11"/>
        <rFont val="黑体"/>
        <charset val="134"/>
      </rPr>
      <t>附表</t>
    </r>
    <r>
      <rPr>
        <sz val="11"/>
        <rFont val="Times New Roman"/>
        <charset val="134"/>
      </rPr>
      <t>14</t>
    </r>
  </si>
  <si>
    <r>
      <rPr>
        <sz val="20"/>
        <rFont val="方正大标宋简体"/>
        <charset val="134"/>
      </rPr>
      <t>全市</t>
    </r>
    <r>
      <rPr>
        <sz val="20"/>
        <rFont val="Times New Roman"/>
        <charset val="134"/>
      </rPr>
      <t>2021</t>
    </r>
    <r>
      <rPr>
        <sz val="20"/>
        <rFont val="方正大标宋简体"/>
        <charset val="134"/>
      </rPr>
      <t>年社会保险基金预算支出执行情况表</t>
    </r>
  </si>
  <si>
    <t>支出科目</t>
  </si>
  <si>
    <t>支出项目</t>
  </si>
  <si>
    <t>全市社会保险基金支出合计</t>
  </si>
  <si>
    <t>一、失业保险基金支出</t>
  </si>
  <si>
    <t>二、城镇职工基本医疗保险基金支出（含生育）</t>
  </si>
  <si>
    <t>三、工伤保险基金支出</t>
  </si>
  <si>
    <t>四、城乡居民基本养老保险基金支出</t>
  </si>
  <si>
    <t>五、机关事业单位基本养老保险基金支出</t>
  </si>
  <si>
    <t>六、城乡居民基本医疗保险基金支出</t>
  </si>
  <si>
    <r>
      <rPr>
        <sz val="12"/>
        <rFont val="黑体"/>
        <charset val="134"/>
      </rPr>
      <t>附表</t>
    </r>
    <r>
      <rPr>
        <sz val="12"/>
        <rFont val="Times New Roman"/>
        <charset val="134"/>
      </rPr>
      <t>15</t>
    </r>
  </si>
  <si>
    <r>
      <rPr>
        <sz val="20"/>
        <rFont val="方正大标宋简体"/>
        <charset val="134"/>
      </rPr>
      <t>市本级</t>
    </r>
    <r>
      <rPr>
        <sz val="20"/>
        <rFont val="Times New Roman"/>
        <charset val="134"/>
      </rPr>
      <t>2021</t>
    </r>
    <r>
      <rPr>
        <sz val="20"/>
        <rFont val="方正大标宋简体"/>
        <charset val="134"/>
      </rPr>
      <t>年社会保险基金预算收入执行情况表</t>
    </r>
  </si>
  <si>
    <t>市本级社会保险基金收入合计</t>
  </si>
  <si>
    <r>
      <rPr>
        <sz val="11"/>
        <rFont val="Times New Roman"/>
        <charset val="134"/>
      </rPr>
      <t xml:space="preserve">   </t>
    </r>
    <r>
      <rPr>
        <sz val="11"/>
        <rFont val="宋体"/>
        <charset val="134"/>
      </rPr>
      <t>其中：失业保险费收入</t>
    </r>
  </si>
  <si>
    <r>
      <rPr>
        <sz val="11"/>
        <rFont val="Times New Roman"/>
        <charset val="134"/>
      </rPr>
      <t xml:space="preserve">              </t>
    </r>
    <r>
      <rPr>
        <sz val="11"/>
        <rFont val="宋体"/>
        <charset val="134"/>
      </rPr>
      <t>失业保险基金财政补贴收入</t>
    </r>
  </si>
  <si>
    <r>
      <rPr>
        <sz val="11"/>
        <rFont val="Times New Roman"/>
        <charset val="134"/>
      </rPr>
      <t xml:space="preserve">              </t>
    </r>
    <r>
      <rPr>
        <sz val="11"/>
        <rFont val="宋体"/>
        <charset val="134"/>
      </rPr>
      <t>失业保险基金利息收入</t>
    </r>
  </si>
  <si>
    <r>
      <rPr>
        <sz val="11"/>
        <rFont val="Times New Roman"/>
        <charset val="134"/>
      </rPr>
      <t xml:space="preserve">              </t>
    </r>
    <r>
      <rPr>
        <sz val="11"/>
        <rFont val="宋体"/>
        <charset val="134"/>
      </rPr>
      <t>失业保险基金上级补助收入</t>
    </r>
  </si>
  <si>
    <r>
      <rPr>
        <sz val="11"/>
        <rFont val="Times New Roman"/>
        <charset val="134"/>
      </rPr>
      <t xml:space="preserve">              </t>
    </r>
    <r>
      <rPr>
        <sz val="11"/>
        <rFont val="宋体"/>
        <charset val="134"/>
      </rPr>
      <t>失业保险基金其他收入</t>
    </r>
  </si>
  <si>
    <t>二、城镇职工基本医疗保险基金收入</t>
  </si>
  <si>
    <r>
      <rPr>
        <sz val="11"/>
        <rFont val="Times New Roman"/>
        <charset val="134"/>
      </rPr>
      <t xml:space="preserve">   </t>
    </r>
    <r>
      <rPr>
        <sz val="11"/>
        <rFont val="宋体"/>
        <charset val="134"/>
      </rPr>
      <t>其中：城镇职工基本医疗保险费收入</t>
    </r>
  </si>
  <si>
    <r>
      <rPr>
        <sz val="11"/>
        <rFont val="Times New Roman"/>
        <charset val="134"/>
      </rPr>
      <t xml:space="preserve">              </t>
    </r>
    <r>
      <rPr>
        <sz val="11"/>
        <rFont val="宋体"/>
        <charset val="134"/>
      </rPr>
      <t>城镇职工基本医疗保险基金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</si>
  <si>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城镇职工基本医疗保险基金利息收入</t>
    </r>
  </si>
  <si>
    <r>
      <rPr>
        <sz val="11"/>
        <rFont val="Times New Roman"/>
        <charset val="134"/>
      </rPr>
      <t xml:space="preserve">                </t>
    </r>
    <r>
      <rPr>
        <sz val="11"/>
        <rFont val="宋体"/>
        <charset val="134"/>
      </rPr>
      <t>职工基本医疗保险基金转移收入</t>
    </r>
  </si>
  <si>
    <r>
      <rPr>
        <sz val="11"/>
        <rFont val="Times New Roman"/>
        <charset val="134"/>
      </rPr>
      <t xml:space="preserve">   </t>
    </r>
    <r>
      <rPr>
        <sz val="11"/>
        <rFont val="宋体"/>
        <charset val="134"/>
      </rPr>
      <t>其中：工伤保险费收入</t>
    </r>
  </si>
  <si>
    <r>
      <rPr>
        <sz val="11"/>
        <rFont val="Times New Roman"/>
        <charset val="134"/>
      </rPr>
      <t xml:space="preserve">              </t>
    </r>
    <r>
      <rPr>
        <sz val="11"/>
        <rFont val="宋体"/>
        <charset val="134"/>
      </rPr>
      <t>工伤保险基金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</si>
  <si>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工伤保险基金利息收入</t>
    </r>
  </si>
  <si>
    <r>
      <rPr>
        <sz val="11"/>
        <rFont val="Times New Roman"/>
        <charset val="134"/>
      </rPr>
      <t xml:space="preserve">   </t>
    </r>
    <r>
      <rPr>
        <sz val="11"/>
        <rFont val="宋体"/>
        <charset val="134"/>
      </rPr>
      <t>其中：城乡居民基本养老保险费收入</t>
    </r>
  </si>
  <si>
    <r>
      <rPr>
        <sz val="11"/>
        <rFont val="Times New Roman"/>
        <charset val="134"/>
      </rPr>
      <t xml:space="preserve">              </t>
    </r>
    <r>
      <rPr>
        <sz val="11"/>
        <rFont val="宋体"/>
        <charset val="134"/>
      </rPr>
      <t>城乡居民基本养老保险基金财政补贴收入</t>
    </r>
  </si>
  <si>
    <r>
      <rPr>
        <sz val="11"/>
        <rFont val="Times New Roman"/>
        <charset val="134"/>
      </rPr>
      <t xml:space="preserve">              </t>
    </r>
    <r>
      <rPr>
        <sz val="11"/>
        <rFont val="宋体"/>
        <charset val="134"/>
      </rPr>
      <t>城乡居民基本养老保险基金利息收入</t>
    </r>
  </si>
  <si>
    <r>
      <rPr>
        <sz val="11"/>
        <rFont val="Times New Roman"/>
        <charset val="134"/>
      </rPr>
      <t xml:space="preserve">   </t>
    </r>
    <r>
      <rPr>
        <sz val="11"/>
        <rFont val="宋体"/>
        <charset val="134"/>
      </rPr>
      <t>其中：机关事业单位基本养老保险费收入</t>
    </r>
  </si>
  <si>
    <r>
      <rPr>
        <sz val="11"/>
        <rFont val="Times New Roman"/>
        <charset val="134"/>
      </rPr>
      <t xml:space="preserve">              </t>
    </r>
    <r>
      <rPr>
        <sz val="11"/>
        <rFont val="宋体"/>
        <charset val="134"/>
      </rPr>
      <t>机关事业单位基本养老保险基金财政补贴收入</t>
    </r>
  </si>
  <si>
    <r>
      <rPr>
        <sz val="11"/>
        <rFont val="Times New Roman"/>
        <charset val="134"/>
      </rPr>
      <t xml:space="preserve">              </t>
    </r>
    <r>
      <rPr>
        <sz val="11"/>
        <rFont val="宋体"/>
        <charset val="134"/>
      </rPr>
      <t>机关事业单位基本养老保险基金利息收入</t>
    </r>
  </si>
  <si>
    <r>
      <rPr>
        <sz val="11"/>
        <rFont val="Times New Roman"/>
        <charset val="134"/>
      </rPr>
      <t xml:space="preserve">              </t>
    </r>
    <r>
      <rPr>
        <sz val="11"/>
        <rFont val="宋体"/>
        <charset val="134"/>
      </rPr>
      <t>机关事业单位基本养老保险基金转移收入</t>
    </r>
  </si>
  <si>
    <r>
      <rPr>
        <sz val="11"/>
        <rFont val="Times New Roman"/>
        <charset val="134"/>
      </rPr>
      <t xml:space="preserve">               </t>
    </r>
    <r>
      <rPr>
        <sz val="11"/>
        <rFont val="宋体"/>
        <charset val="134"/>
      </rPr>
      <t>其他机关事业单位基本养老保险基金收入</t>
    </r>
  </si>
  <si>
    <r>
      <rPr>
        <sz val="11"/>
        <rFont val="Times New Roman"/>
        <charset val="134"/>
      </rPr>
      <t xml:space="preserve">   </t>
    </r>
    <r>
      <rPr>
        <sz val="11"/>
        <rFont val="宋体"/>
        <charset val="134"/>
      </rPr>
      <t>其中：城乡居民基本医疗保险费收入</t>
    </r>
  </si>
  <si>
    <r>
      <rPr>
        <sz val="11"/>
        <rFont val="Times New Roman"/>
        <charset val="134"/>
      </rPr>
      <t xml:space="preserve">              </t>
    </r>
    <r>
      <rPr>
        <sz val="11"/>
        <rFont val="宋体"/>
        <charset val="134"/>
      </rPr>
      <t>城乡居民基本医疗保险基金财政补贴收入</t>
    </r>
  </si>
  <si>
    <r>
      <rPr>
        <sz val="11"/>
        <rFont val="Times New Roman"/>
        <charset val="134"/>
      </rPr>
      <t xml:space="preserve">              </t>
    </r>
    <r>
      <rPr>
        <sz val="11"/>
        <rFont val="宋体"/>
        <charset val="134"/>
      </rPr>
      <t>城乡居民基本医疗保险基金利息收入</t>
    </r>
  </si>
  <si>
    <r>
      <rPr>
        <sz val="12"/>
        <rFont val="黑体"/>
        <charset val="134"/>
      </rPr>
      <t>附表</t>
    </r>
    <r>
      <rPr>
        <sz val="12"/>
        <rFont val="Times New Roman"/>
        <charset val="134"/>
      </rPr>
      <t>16</t>
    </r>
  </si>
  <si>
    <t>市本级2021年社会保险基金预算支出执行情况表</t>
  </si>
  <si>
    <t>市本级社会保险基金支出合计</t>
  </si>
  <si>
    <r>
      <rPr>
        <sz val="11"/>
        <rFont val="Times New Roman"/>
        <charset val="134"/>
      </rPr>
      <t xml:space="preserve">   </t>
    </r>
    <r>
      <rPr>
        <sz val="11"/>
        <rFont val="宋体"/>
        <charset val="134"/>
      </rPr>
      <t>其中：失业保险金支出</t>
    </r>
  </si>
  <si>
    <r>
      <rPr>
        <sz val="11"/>
        <rFont val="Times New Roman"/>
        <charset val="134"/>
      </rPr>
      <t xml:space="preserve">              </t>
    </r>
    <r>
      <rPr>
        <sz val="11"/>
        <rFont val="宋体"/>
        <charset val="134"/>
      </rPr>
      <t>其他失业保险基金支出</t>
    </r>
  </si>
  <si>
    <r>
      <rPr>
        <sz val="11"/>
        <rFont val="宋体"/>
        <charset val="134"/>
      </rPr>
      <t>二、城镇职工基本医疗保险基金支出</t>
    </r>
    <r>
      <rPr>
        <sz val="11"/>
        <rFont val="Times New Roman"/>
        <charset val="134"/>
      </rPr>
      <t>(</t>
    </r>
    <r>
      <rPr>
        <sz val="11"/>
        <rFont val="宋体"/>
        <charset val="134"/>
      </rPr>
      <t>含生育保险</t>
    </r>
    <r>
      <rPr>
        <sz val="11"/>
        <rFont val="Times New Roman"/>
        <charset val="134"/>
      </rPr>
      <t>)</t>
    </r>
  </si>
  <si>
    <r>
      <rPr>
        <sz val="11"/>
        <rFont val="Times New Roman"/>
        <charset val="134"/>
      </rPr>
      <t xml:space="preserve">   </t>
    </r>
    <r>
      <rPr>
        <sz val="11"/>
        <rFont val="宋体"/>
        <charset val="134"/>
      </rPr>
      <t>其中：基本医疗保险待遇支出</t>
    </r>
  </si>
  <si>
    <r>
      <rPr>
        <sz val="11"/>
        <rFont val="Times New Roman"/>
        <charset val="134"/>
      </rPr>
      <t xml:space="preserve">              </t>
    </r>
    <r>
      <rPr>
        <sz val="11"/>
        <rFont val="宋体"/>
        <charset val="134"/>
      </rPr>
      <t>转移支出</t>
    </r>
  </si>
  <si>
    <r>
      <rPr>
        <sz val="11"/>
        <rFont val="Times New Roman"/>
        <charset val="134"/>
      </rPr>
      <t xml:space="preserve">   </t>
    </r>
    <r>
      <rPr>
        <sz val="11"/>
        <rFont val="宋体"/>
        <charset val="134"/>
      </rPr>
      <t>其中：工伤保险待遇支出</t>
    </r>
  </si>
  <si>
    <r>
      <rPr>
        <sz val="11"/>
        <rFont val="Times New Roman"/>
        <charset val="134"/>
      </rPr>
      <t xml:space="preserve">              </t>
    </r>
    <r>
      <rPr>
        <sz val="11"/>
        <rFont val="宋体"/>
        <charset val="134"/>
      </rPr>
      <t>其他工伤保险基金支出</t>
    </r>
  </si>
  <si>
    <r>
      <rPr>
        <sz val="11"/>
        <rFont val="Times New Roman"/>
        <charset val="134"/>
      </rPr>
      <t xml:space="preserve">   </t>
    </r>
    <r>
      <rPr>
        <sz val="11"/>
        <rFont val="宋体"/>
        <charset val="134"/>
      </rPr>
      <t>其中：基本养老金支出</t>
    </r>
  </si>
  <si>
    <r>
      <rPr>
        <sz val="11"/>
        <rFont val="Times New Roman"/>
        <charset val="134"/>
      </rPr>
      <t xml:space="preserve">              </t>
    </r>
    <r>
      <rPr>
        <sz val="11"/>
        <rFont val="宋体"/>
        <charset val="134"/>
      </rPr>
      <t>其他基本养老保险基金支出</t>
    </r>
  </si>
  <si>
    <r>
      <rPr>
        <sz val="12"/>
        <rFont val="黑体"/>
        <charset val="134"/>
      </rPr>
      <t>附表</t>
    </r>
    <r>
      <rPr>
        <sz val="12"/>
        <rFont val="Times New Roman"/>
        <charset val="134"/>
      </rPr>
      <t>17</t>
    </r>
  </si>
  <si>
    <r>
      <rPr>
        <sz val="20"/>
        <rFont val="方正大标宋简体"/>
        <charset val="134"/>
      </rPr>
      <t>全市</t>
    </r>
    <r>
      <rPr>
        <sz val="20"/>
        <rFont val="Times New Roman"/>
        <charset val="134"/>
      </rPr>
      <t>2021</t>
    </r>
    <r>
      <rPr>
        <sz val="20"/>
        <rFont val="方正大标宋简体"/>
        <charset val="134"/>
      </rPr>
      <t>年国有资本经营预算收入执行情况表</t>
    </r>
  </si>
  <si>
    <r>
      <rPr>
        <b/>
        <sz val="11"/>
        <rFont val="Times New Roman"/>
        <charset val="134"/>
      </rPr>
      <t xml:space="preserve">  </t>
    </r>
    <r>
      <rPr>
        <b/>
        <sz val="11"/>
        <rFont val="宋体"/>
        <charset val="134"/>
      </rPr>
      <t>国有资本经营收入合计</t>
    </r>
  </si>
  <si>
    <t xml:space="preserve"> 一、利润收入</t>
  </si>
  <si>
    <t xml:space="preserve"> 二、股利、股息收入</t>
  </si>
  <si>
    <t xml:space="preserve"> 三、产权转让收入</t>
  </si>
  <si>
    <t xml:space="preserve"> 四、清算收入</t>
  </si>
  <si>
    <t xml:space="preserve"> 五、其他国有资本经营收入</t>
  </si>
  <si>
    <t>国有资本经营预算转移支付收入</t>
  </si>
  <si>
    <t>上年结转收入</t>
  </si>
  <si>
    <t>收 入 总计</t>
  </si>
  <si>
    <r>
      <rPr>
        <sz val="12"/>
        <rFont val="黑体"/>
        <charset val="134"/>
      </rPr>
      <t>附表</t>
    </r>
    <r>
      <rPr>
        <sz val="12"/>
        <rFont val="Times New Roman"/>
        <charset val="134"/>
      </rPr>
      <t>18</t>
    </r>
  </si>
  <si>
    <r>
      <rPr>
        <sz val="20"/>
        <rFont val="方正大标宋简体"/>
        <charset val="134"/>
      </rPr>
      <t>全市</t>
    </r>
    <r>
      <rPr>
        <sz val="20"/>
        <rFont val="Times New Roman"/>
        <charset val="134"/>
      </rPr>
      <t>2021</t>
    </r>
    <r>
      <rPr>
        <sz val="20"/>
        <rFont val="方正大标宋简体"/>
        <charset val="134"/>
      </rPr>
      <t>年国有资本经营预算支出执行情况表</t>
    </r>
  </si>
  <si>
    <t>国有资本经营预算支出合计</t>
  </si>
  <si>
    <t>一、社会保障和就业支出</t>
  </si>
  <si>
    <t>二、国有资本经营预算支出</t>
  </si>
  <si>
    <t>230</t>
  </si>
  <si>
    <t>23008</t>
  </si>
  <si>
    <t>调出资金</t>
  </si>
  <si>
    <t>年终结余</t>
  </si>
  <si>
    <r>
      <rPr>
        <sz val="12"/>
        <rFont val="黑体"/>
        <charset val="134"/>
      </rPr>
      <t>附表</t>
    </r>
    <r>
      <rPr>
        <sz val="12"/>
        <rFont val="Times New Roman"/>
        <charset val="134"/>
      </rPr>
      <t>19</t>
    </r>
  </si>
  <si>
    <t>市本级2021年国有资本经营预算收入执行情况表</t>
  </si>
  <si>
    <r>
      <rPr>
        <sz val="11"/>
        <rFont val="Times New Roman"/>
        <charset val="134"/>
      </rPr>
      <t xml:space="preserve"> </t>
    </r>
    <r>
      <rPr>
        <sz val="11"/>
        <rFont val="宋体"/>
        <charset val="134"/>
      </rPr>
      <t>一、利润收入</t>
    </r>
  </si>
  <si>
    <r>
      <rPr>
        <sz val="11"/>
        <rFont val="Times New Roman"/>
        <charset val="134"/>
      </rPr>
      <t xml:space="preserve"> </t>
    </r>
    <r>
      <rPr>
        <sz val="11"/>
        <rFont val="宋体"/>
        <charset val="134"/>
      </rPr>
      <t>二、股利、股息收入</t>
    </r>
  </si>
  <si>
    <r>
      <rPr>
        <sz val="11"/>
        <rFont val="Times New Roman"/>
        <charset val="134"/>
      </rPr>
      <t xml:space="preserve"> </t>
    </r>
    <r>
      <rPr>
        <sz val="11"/>
        <rFont val="宋体"/>
        <charset val="134"/>
      </rPr>
      <t>三、产权转让收入</t>
    </r>
  </si>
  <si>
    <r>
      <rPr>
        <sz val="11"/>
        <rFont val="Times New Roman"/>
        <charset val="134"/>
      </rPr>
      <t xml:space="preserve"> </t>
    </r>
    <r>
      <rPr>
        <sz val="11"/>
        <rFont val="宋体"/>
        <charset val="134"/>
      </rPr>
      <t>四、清算收入</t>
    </r>
  </si>
  <si>
    <r>
      <rPr>
        <sz val="11"/>
        <rFont val="Times New Roman"/>
        <charset val="134"/>
      </rPr>
      <t xml:space="preserve"> </t>
    </r>
    <r>
      <rPr>
        <sz val="11"/>
        <rFont val="宋体"/>
        <charset val="134"/>
      </rPr>
      <t>五、其他国有资本经营收入</t>
    </r>
  </si>
  <si>
    <t>上年结余收入</t>
  </si>
  <si>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总计</t>
    </r>
  </si>
  <si>
    <t>附表20</t>
  </si>
  <si>
    <r>
      <rPr>
        <sz val="20"/>
        <rFont val="方正大标宋简体"/>
        <charset val="134"/>
      </rPr>
      <t>市本级</t>
    </r>
    <r>
      <rPr>
        <sz val="20"/>
        <rFont val="Times New Roman"/>
        <charset val="134"/>
      </rPr>
      <t>2021</t>
    </r>
    <r>
      <rPr>
        <sz val="20"/>
        <rFont val="方正大标宋简体"/>
        <charset val="134"/>
      </rPr>
      <t>年国有资本经营预算支出执行情况表</t>
    </r>
  </si>
  <si>
    <r>
      <rPr>
        <sz val="11"/>
        <rFont val="Times New Roman"/>
        <charset val="134"/>
      </rPr>
      <t>单位：万元</t>
    </r>
  </si>
  <si>
    <t>国有资本经营支出合计</t>
  </si>
  <si>
    <r>
      <rPr>
        <sz val="11"/>
        <rFont val="Times New Roman"/>
        <charset val="134"/>
      </rPr>
      <t xml:space="preserve">    </t>
    </r>
    <r>
      <rPr>
        <sz val="10"/>
        <rFont val="宋体"/>
        <charset val="134"/>
      </rPr>
      <t>补充全国社会保障基金</t>
    </r>
  </si>
  <si>
    <r>
      <rPr>
        <sz val="11"/>
        <rFont val="Times New Roman"/>
        <charset val="134"/>
      </rPr>
      <t xml:space="preserve">       </t>
    </r>
    <r>
      <rPr>
        <sz val="10"/>
        <rFont val="宋体"/>
        <charset val="134"/>
      </rPr>
      <t>国有资本经营预算补充社保基金支出</t>
    </r>
  </si>
  <si>
    <r>
      <rPr>
        <sz val="11"/>
        <rFont val="Times New Roman"/>
        <charset val="134"/>
      </rPr>
      <t xml:space="preserve">    </t>
    </r>
    <r>
      <rPr>
        <sz val="10"/>
        <rFont val="宋体"/>
        <charset val="134"/>
      </rPr>
      <t>解决历史遗留问题及改革成本支出</t>
    </r>
  </si>
  <si>
    <t>2230103</t>
  </si>
  <si>
    <t xml:space="preserve">     国有企业退休人员社会化管理补助支出</t>
  </si>
  <si>
    <t>2230199</t>
  </si>
  <si>
    <t xml:space="preserve">     其他解决历史遗留问题及改革成本支出</t>
  </si>
  <si>
    <r>
      <rPr>
        <sz val="11"/>
        <rFont val="Times New Roman"/>
        <charset val="134"/>
      </rPr>
      <t xml:space="preserve">    </t>
    </r>
    <r>
      <rPr>
        <sz val="10"/>
        <rFont val="宋体"/>
        <charset val="134"/>
      </rPr>
      <t>其他国有资本经营预算支出</t>
    </r>
  </si>
  <si>
    <t>2239901</t>
  </si>
  <si>
    <r>
      <rPr>
        <sz val="11"/>
        <rFont val="Times New Roman"/>
        <charset val="134"/>
      </rPr>
      <t xml:space="preserve">       </t>
    </r>
    <r>
      <rPr>
        <sz val="10"/>
        <rFont val="宋体"/>
        <charset val="134"/>
      </rPr>
      <t>其他国有资本经营预算支出</t>
    </r>
  </si>
  <si>
    <r>
      <rPr>
        <sz val="11"/>
        <rFont val="Times New Roman"/>
        <charset val="134"/>
      </rPr>
      <t xml:space="preserve">  </t>
    </r>
    <r>
      <rPr>
        <sz val="10"/>
        <rFont val="宋体"/>
        <charset val="134"/>
      </rPr>
      <t>调出资金</t>
    </r>
  </si>
  <si>
    <t>2300803</t>
  </si>
  <si>
    <r>
      <rPr>
        <sz val="11"/>
        <rFont val="Times New Roman"/>
        <charset val="134"/>
      </rPr>
      <t xml:space="preserve">     </t>
    </r>
    <r>
      <rPr>
        <sz val="10"/>
        <rFont val="宋体"/>
        <charset val="134"/>
      </rPr>
      <t>国有资本经营预算调出资金</t>
    </r>
  </si>
  <si>
    <r>
      <rPr>
        <sz val="11"/>
        <rFont val="Times New Roman"/>
        <charset val="134"/>
      </rPr>
      <t xml:space="preserve">  </t>
    </r>
    <r>
      <rPr>
        <sz val="10"/>
        <rFont val="宋体"/>
        <charset val="134"/>
      </rPr>
      <t>结余</t>
    </r>
  </si>
  <si>
    <r>
      <rPr>
        <sz val="12"/>
        <rFont val="黑体"/>
        <charset val="134"/>
      </rPr>
      <t>附表</t>
    </r>
    <r>
      <rPr>
        <sz val="12"/>
        <rFont val="Times New Roman"/>
        <charset val="134"/>
      </rPr>
      <t>21</t>
    </r>
  </si>
  <si>
    <r>
      <rPr>
        <sz val="20"/>
        <rFont val="方正大标宋简体"/>
        <charset val="134"/>
      </rPr>
      <t>全市</t>
    </r>
    <r>
      <rPr>
        <sz val="20"/>
        <rFont val="Times New Roman"/>
        <charset val="134"/>
      </rPr>
      <t>2022</t>
    </r>
    <r>
      <rPr>
        <sz val="20"/>
        <rFont val="方正大标宋简体"/>
        <charset val="134"/>
      </rPr>
      <t>年一般公共预算收入表</t>
    </r>
  </si>
  <si>
    <r>
      <rPr>
        <sz val="11"/>
        <rFont val="黑体"/>
        <charset val="134"/>
      </rPr>
      <t>预算数</t>
    </r>
  </si>
  <si>
    <r>
      <rPr>
        <sz val="11"/>
        <rFont val="黑体"/>
        <charset val="134"/>
      </rPr>
      <t>备注</t>
    </r>
  </si>
  <si>
    <r>
      <rPr>
        <b/>
        <sz val="11"/>
        <rFont val="宋体"/>
        <charset val="134"/>
      </rPr>
      <t>一、全市地方一般公共预算收入合计</t>
    </r>
  </si>
  <si>
    <r>
      <rPr>
        <b/>
        <sz val="11"/>
        <rFont val="宋体"/>
        <charset val="134"/>
      </rPr>
      <t>二、转移性收入合计</t>
    </r>
  </si>
  <si>
    <r>
      <rPr>
        <sz val="12"/>
        <rFont val="黑体"/>
        <charset val="134"/>
      </rPr>
      <t>附表</t>
    </r>
    <r>
      <rPr>
        <sz val="12"/>
        <rFont val="Times New Roman"/>
        <charset val="134"/>
      </rPr>
      <t>22</t>
    </r>
  </si>
  <si>
    <r>
      <rPr>
        <sz val="20"/>
        <rFont val="方正大标宋简体"/>
        <charset val="134"/>
      </rPr>
      <t>全市</t>
    </r>
    <r>
      <rPr>
        <sz val="20"/>
        <rFont val="Times New Roman"/>
        <charset val="134"/>
      </rPr>
      <t>2022</t>
    </r>
    <r>
      <rPr>
        <sz val="20"/>
        <rFont val="方正大标宋简体"/>
        <charset val="134"/>
      </rPr>
      <t>年一般公共预算支出表</t>
    </r>
  </si>
  <si>
    <r>
      <rPr>
        <sz val="11"/>
        <rFont val="宋体"/>
        <charset val="134"/>
      </rPr>
      <t>单位</t>
    </r>
    <r>
      <rPr>
        <sz val="11"/>
        <rFont val="Times New Roman"/>
        <charset val="134"/>
      </rPr>
      <t>:</t>
    </r>
    <r>
      <rPr>
        <sz val="11"/>
        <rFont val="宋体"/>
        <charset val="134"/>
      </rPr>
      <t>万元</t>
    </r>
  </si>
  <si>
    <t>全市地方一般公共预算支出合计</t>
  </si>
  <si>
    <r>
      <rPr>
        <b/>
        <sz val="11"/>
        <rFont val="宋体"/>
        <charset val="134"/>
      </rPr>
      <t>支</t>
    </r>
    <r>
      <rPr>
        <b/>
        <sz val="11"/>
        <rFont val="Times New Roman"/>
        <charset val="134"/>
      </rPr>
      <t xml:space="preserve">    </t>
    </r>
    <r>
      <rPr>
        <b/>
        <sz val="11"/>
        <rFont val="宋体"/>
        <charset val="134"/>
      </rPr>
      <t>出</t>
    </r>
    <r>
      <rPr>
        <b/>
        <sz val="11"/>
        <rFont val="Times New Roman"/>
        <charset val="134"/>
      </rPr>
      <t xml:space="preserve">   </t>
    </r>
    <r>
      <rPr>
        <b/>
        <sz val="11"/>
        <rFont val="宋体"/>
        <charset val="134"/>
      </rPr>
      <t>总</t>
    </r>
    <r>
      <rPr>
        <b/>
        <sz val="11"/>
        <rFont val="Times New Roman"/>
        <charset val="134"/>
      </rPr>
      <t xml:space="preserve">  </t>
    </r>
    <r>
      <rPr>
        <b/>
        <sz val="11"/>
        <rFont val="宋体"/>
        <charset val="134"/>
      </rPr>
      <t>计</t>
    </r>
  </si>
  <si>
    <t>附表23</t>
  </si>
  <si>
    <r>
      <rPr>
        <sz val="20"/>
        <rFont val="方正大标宋简体"/>
        <charset val="134"/>
      </rPr>
      <t>市本级</t>
    </r>
    <r>
      <rPr>
        <sz val="20"/>
        <rFont val="Times New Roman"/>
        <charset val="134"/>
      </rPr>
      <t>2022</t>
    </r>
    <r>
      <rPr>
        <sz val="20"/>
        <rFont val="方正大标宋简体"/>
        <charset val="134"/>
      </rPr>
      <t>年一般公共预算收入表</t>
    </r>
  </si>
  <si>
    <r>
      <rPr>
        <sz val="11"/>
        <rFont val="黑体"/>
        <charset val="134"/>
      </rPr>
      <t>科目</t>
    </r>
  </si>
  <si>
    <r>
      <rPr>
        <sz val="11"/>
        <rFont val="黑体"/>
        <charset val="134"/>
      </rPr>
      <t>项</t>
    </r>
    <r>
      <rPr>
        <sz val="11"/>
        <rFont val="Times New Roman"/>
        <charset val="134"/>
      </rPr>
      <t>        </t>
    </r>
    <r>
      <rPr>
        <sz val="11"/>
        <rFont val="黑体"/>
        <charset val="134"/>
      </rPr>
      <t>目</t>
    </r>
  </si>
  <si>
    <t>一、市本级地方一般公共预算收入</t>
  </si>
  <si>
    <r>
      <rPr>
        <sz val="11"/>
        <rFont val="Times New Roman"/>
        <charset val="134"/>
      </rPr>
      <t>  </t>
    </r>
    <r>
      <rPr>
        <sz val="10"/>
        <rFont val="宋体"/>
        <charset val="134"/>
      </rPr>
      <t>（一）税收收入</t>
    </r>
  </si>
  <si>
    <r>
      <rPr>
        <sz val="11"/>
        <rFont val="Times New Roman"/>
        <charset val="134"/>
      </rPr>
      <t>     </t>
    </r>
    <r>
      <rPr>
        <sz val="10"/>
        <rFont val="宋体"/>
        <charset val="134"/>
      </rPr>
      <t>增值税</t>
    </r>
  </si>
  <si>
    <r>
      <rPr>
        <sz val="11"/>
        <rFont val="Times New Roman"/>
        <charset val="134"/>
      </rPr>
      <t>     </t>
    </r>
    <r>
      <rPr>
        <sz val="10"/>
        <rFont val="宋体"/>
        <charset val="134"/>
      </rPr>
      <t>企业所得税</t>
    </r>
  </si>
  <si>
    <r>
      <rPr>
        <sz val="11"/>
        <rFont val="Times New Roman"/>
        <charset val="134"/>
      </rPr>
      <t>     </t>
    </r>
    <r>
      <rPr>
        <sz val="10"/>
        <rFont val="宋体"/>
        <charset val="134"/>
      </rPr>
      <t>个人所得税</t>
    </r>
  </si>
  <si>
    <r>
      <rPr>
        <sz val="11"/>
        <rFont val="Times New Roman"/>
        <charset val="134"/>
      </rPr>
      <t>     </t>
    </r>
    <r>
      <rPr>
        <sz val="10"/>
        <rFont val="宋体"/>
        <charset val="134"/>
      </rPr>
      <t>资源税</t>
    </r>
  </si>
  <si>
    <r>
      <rPr>
        <sz val="11"/>
        <rFont val="Times New Roman"/>
        <charset val="134"/>
      </rPr>
      <t>     </t>
    </r>
    <r>
      <rPr>
        <sz val="10"/>
        <rFont val="宋体"/>
        <charset val="134"/>
      </rPr>
      <t>城市维护建设税</t>
    </r>
  </si>
  <si>
    <r>
      <rPr>
        <sz val="11"/>
        <rFont val="Times New Roman"/>
        <charset val="134"/>
      </rPr>
      <t>     </t>
    </r>
    <r>
      <rPr>
        <sz val="10"/>
        <rFont val="宋体"/>
        <charset val="134"/>
      </rPr>
      <t>房产税</t>
    </r>
  </si>
  <si>
    <r>
      <rPr>
        <sz val="11"/>
        <rFont val="Times New Roman"/>
        <charset val="134"/>
      </rPr>
      <t>     </t>
    </r>
    <r>
      <rPr>
        <sz val="10"/>
        <rFont val="宋体"/>
        <charset val="134"/>
      </rPr>
      <t>印花税</t>
    </r>
  </si>
  <si>
    <r>
      <rPr>
        <sz val="11"/>
        <rFont val="Times New Roman"/>
        <charset val="134"/>
      </rPr>
      <t>     </t>
    </r>
    <r>
      <rPr>
        <sz val="10"/>
        <rFont val="宋体"/>
        <charset val="134"/>
      </rPr>
      <t>城镇土地使用税</t>
    </r>
  </si>
  <si>
    <r>
      <rPr>
        <sz val="11"/>
        <rFont val="Times New Roman"/>
        <charset val="134"/>
      </rPr>
      <t>     </t>
    </r>
    <r>
      <rPr>
        <sz val="10"/>
        <rFont val="宋体"/>
        <charset val="134"/>
      </rPr>
      <t>土地增值税</t>
    </r>
  </si>
  <si>
    <r>
      <rPr>
        <sz val="11"/>
        <rFont val="Times New Roman"/>
        <charset val="134"/>
      </rPr>
      <t>     </t>
    </r>
    <r>
      <rPr>
        <sz val="10"/>
        <rFont val="宋体"/>
        <charset val="134"/>
      </rPr>
      <t>车船税</t>
    </r>
  </si>
  <si>
    <r>
      <rPr>
        <sz val="11"/>
        <rFont val="Times New Roman"/>
        <charset val="134"/>
      </rPr>
      <t>     </t>
    </r>
    <r>
      <rPr>
        <sz val="10"/>
        <rFont val="宋体"/>
        <charset val="134"/>
      </rPr>
      <t>耕地占用税</t>
    </r>
  </si>
  <si>
    <r>
      <rPr>
        <sz val="11"/>
        <rFont val="Times New Roman"/>
        <charset val="134"/>
      </rPr>
      <t>     </t>
    </r>
    <r>
      <rPr>
        <sz val="10"/>
        <rFont val="宋体"/>
        <charset val="134"/>
      </rPr>
      <t>契税</t>
    </r>
  </si>
  <si>
    <r>
      <rPr>
        <sz val="11"/>
        <rFont val="Times New Roman"/>
        <charset val="134"/>
      </rPr>
      <t>     </t>
    </r>
    <r>
      <rPr>
        <sz val="10"/>
        <rFont val="宋体"/>
        <charset val="134"/>
      </rPr>
      <t>烟叶税</t>
    </r>
  </si>
  <si>
    <r>
      <rPr>
        <sz val="11"/>
        <rFont val="Times New Roman"/>
        <charset val="134"/>
      </rPr>
      <t xml:space="preserve">     </t>
    </r>
    <r>
      <rPr>
        <sz val="10"/>
        <rFont val="宋体"/>
        <charset val="134"/>
      </rPr>
      <t>环境保护税</t>
    </r>
  </si>
  <si>
    <r>
      <rPr>
        <sz val="11"/>
        <rFont val="Times New Roman"/>
        <charset val="134"/>
      </rPr>
      <t>     </t>
    </r>
    <r>
      <rPr>
        <sz val="10"/>
        <rFont val="宋体"/>
        <charset val="134"/>
      </rPr>
      <t>其他税收收入</t>
    </r>
  </si>
  <si>
    <r>
      <rPr>
        <sz val="11"/>
        <rFont val="Times New Roman"/>
        <charset val="134"/>
      </rPr>
      <t>  </t>
    </r>
    <r>
      <rPr>
        <sz val="10"/>
        <rFont val="宋体"/>
        <charset val="134"/>
      </rPr>
      <t>（二）非税收入</t>
    </r>
  </si>
  <si>
    <r>
      <rPr>
        <sz val="11"/>
        <rFont val="Times New Roman"/>
        <charset val="134"/>
      </rPr>
      <t>     </t>
    </r>
    <r>
      <rPr>
        <sz val="10"/>
        <rFont val="宋体"/>
        <charset val="134"/>
      </rPr>
      <t>专项收入</t>
    </r>
  </si>
  <si>
    <r>
      <rPr>
        <sz val="11"/>
        <rFont val="Times New Roman"/>
        <charset val="134"/>
      </rPr>
      <t>     </t>
    </r>
    <r>
      <rPr>
        <sz val="10"/>
        <rFont val="宋体"/>
        <charset val="134"/>
      </rPr>
      <t>行政事业性收费收入</t>
    </r>
  </si>
  <si>
    <r>
      <rPr>
        <sz val="11"/>
        <rFont val="Times New Roman"/>
        <charset val="134"/>
      </rPr>
      <t>     </t>
    </r>
    <r>
      <rPr>
        <sz val="10"/>
        <rFont val="宋体"/>
        <charset val="134"/>
      </rPr>
      <t>罚没收入</t>
    </r>
  </si>
  <si>
    <r>
      <rPr>
        <sz val="11"/>
        <rFont val="Times New Roman"/>
        <charset val="134"/>
      </rPr>
      <t>     </t>
    </r>
    <r>
      <rPr>
        <sz val="10"/>
        <rFont val="宋体"/>
        <charset val="134"/>
      </rPr>
      <t>国有资本经营收入</t>
    </r>
  </si>
  <si>
    <r>
      <rPr>
        <sz val="11"/>
        <rFont val="Times New Roman"/>
        <charset val="134"/>
      </rPr>
      <t>     </t>
    </r>
    <r>
      <rPr>
        <sz val="10"/>
        <rFont val="宋体"/>
        <charset val="134"/>
      </rPr>
      <t>国有资源（资产）有偿使用收入</t>
    </r>
  </si>
  <si>
    <r>
      <rPr>
        <sz val="11"/>
        <rFont val="Times New Roman"/>
        <charset val="134"/>
      </rPr>
      <t>     </t>
    </r>
    <r>
      <rPr>
        <sz val="10"/>
        <rFont val="宋体"/>
        <charset val="134"/>
      </rPr>
      <t>捐赠收入</t>
    </r>
  </si>
  <si>
    <r>
      <rPr>
        <sz val="11"/>
        <rFont val="Times New Roman"/>
        <charset val="134"/>
      </rPr>
      <t>     </t>
    </r>
    <r>
      <rPr>
        <sz val="10"/>
        <rFont val="宋体"/>
        <charset val="134"/>
      </rPr>
      <t>政府住房基金收入</t>
    </r>
  </si>
  <si>
    <r>
      <rPr>
        <sz val="11"/>
        <rFont val="Times New Roman"/>
        <charset val="134"/>
      </rPr>
      <t>     </t>
    </r>
    <r>
      <rPr>
        <sz val="10"/>
        <rFont val="宋体"/>
        <charset val="134"/>
      </rPr>
      <t>其他收入</t>
    </r>
  </si>
  <si>
    <r>
      <rPr>
        <sz val="11"/>
        <rFont val="Times New Roman"/>
        <charset val="134"/>
      </rPr>
      <t>二、转移性收入</t>
    </r>
  </si>
  <si>
    <r>
      <rPr>
        <sz val="11"/>
        <rFont val="Times New Roman"/>
        <charset val="134"/>
      </rPr>
      <t xml:space="preserve">  </t>
    </r>
    <r>
      <rPr>
        <sz val="10"/>
        <rFont val="宋体"/>
        <charset val="134"/>
      </rPr>
      <t>其它返还性收入</t>
    </r>
  </si>
  <si>
    <r>
      <rPr>
        <sz val="11"/>
        <rFont val="Times New Roman"/>
        <charset val="134"/>
      </rPr>
      <t xml:space="preserve">  </t>
    </r>
    <r>
      <rPr>
        <sz val="11"/>
        <rFont val="宋体"/>
        <charset val="134"/>
      </rPr>
      <t>民族地区转移支付收入</t>
    </r>
  </si>
  <si>
    <r>
      <rPr>
        <sz val="11"/>
        <rFont val="Times New Roman"/>
        <charset val="134"/>
      </rPr>
      <t xml:space="preserve">    </t>
    </r>
    <r>
      <rPr>
        <sz val="10"/>
        <rFont val="宋体"/>
        <charset val="134"/>
      </rPr>
      <t>其他一般性转移支付收入</t>
    </r>
  </si>
  <si>
    <r>
      <rPr>
        <sz val="11"/>
        <rFont val="Times New Roman"/>
        <charset val="134"/>
      </rPr>
      <t xml:space="preserve">  </t>
    </r>
    <r>
      <rPr>
        <sz val="11"/>
        <rFont val="宋体"/>
        <charset val="134"/>
      </rPr>
      <t>灾害防治及应急管理</t>
    </r>
  </si>
  <si>
    <r>
      <rPr>
        <sz val="11"/>
        <rFont val="Times New Roman"/>
        <charset val="134"/>
      </rPr>
      <t xml:space="preserve">   </t>
    </r>
    <r>
      <rPr>
        <sz val="10"/>
        <rFont val="宋体"/>
        <charset val="134"/>
      </rPr>
      <t>调入一般公共预算资金</t>
    </r>
  </si>
  <si>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</si>
  <si>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</si>
  <si>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</si>
  <si>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</si>
  <si>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</si>
  <si>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</si>
  <si>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1"/>
        <rFont val="Times New Roman"/>
        <charset val="134"/>
      </rPr>
      <t>（八）动用预算稳定调节基金</t>
    </r>
  </si>
  <si>
    <r>
      <rPr>
        <sz val="12"/>
        <rFont val="黑体"/>
        <charset val="134"/>
      </rPr>
      <t>附表</t>
    </r>
    <r>
      <rPr>
        <sz val="12"/>
        <rFont val="Times New Roman"/>
        <charset val="134"/>
      </rPr>
      <t>24</t>
    </r>
  </si>
  <si>
    <r>
      <rPr>
        <sz val="20"/>
        <rFont val="方正大标宋简体"/>
        <charset val="134"/>
      </rPr>
      <t>市本级</t>
    </r>
    <r>
      <rPr>
        <sz val="20"/>
        <rFont val="Times New Roman"/>
        <charset val="134"/>
      </rPr>
      <t>2022</t>
    </r>
    <r>
      <rPr>
        <sz val="20"/>
        <rFont val="方正大标宋简体"/>
        <charset val="134"/>
      </rPr>
      <t>年一般公共预算支出表</t>
    </r>
  </si>
  <si>
    <r>
      <rPr>
        <sz val="10"/>
        <rFont val="宋体"/>
        <charset val="134"/>
      </rPr>
      <t>单位</t>
    </r>
    <r>
      <rPr>
        <sz val="10"/>
        <rFont val="Times New Roman"/>
        <charset val="134"/>
      </rPr>
      <t>:</t>
    </r>
    <r>
      <rPr>
        <sz val="10"/>
        <rFont val="宋体"/>
        <charset val="134"/>
      </rPr>
      <t>万元</t>
    </r>
  </si>
  <si>
    <t>本级一般公共预算</t>
  </si>
  <si>
    <t>上级转移支付</t>
  </si>
  <si>
    <t>一、市本级地方一般公共预算支出合计</t>
  </si>
  <si>
    <t>政府办公厅（室）及相关机构事务</t>
  </si>
  <si>
    <t>其他政府办公厅（室）及相关机构事务支出</t>
  </si>
  <si>
    <t>台湾事务</t>
  </si>
  <si>
    <t>其他档案事务支出</t>
  </si>
  <si>
    <t>党委办公厅（室）及相关机构事务</t>
  </si>
  <si>
    <t>其他党委办公厅（室）及相关机构事务支出</t>
  </si>
  <si>
    <t>华侨事务</t>
  </si>
  <si>
    <t>其他对外联络事务支出</t>
  </si>
  <si>
    <t>市场秩序执法</t>
  </si>
  <si>
    <t>法治建设</t>
  </si>
  <si>
    <t>罪犯生活及医疗卫生</t>
  </si>
  <si>
    <t>其他公共安全支出</t>
  </si>
  <si>
    <t>国家司法救助支出</t>
  </si>
  <si>
    <t>科技重大项目</t>
  </si>
  <si>
    <t>重点研发计划</t>
  </si>
  <si>
    <t>旅游发展基金支出</t>
  </si>
  <si>
    <t>地方旅游开发项目补助</t>
  </si>
  <si>
    <t>伤残抚恤</t>
  </si>
  <si>
    <t>义务兵优待</t>
  </si>
  <si>
    <t>残疾人就业</t>
  </si>
  <si>
    <t>临时救助支出</t>
  </si>
  <si>
    <t>中医（民族）医院</t>
  </si>
  <si>
    <t>应急救治机构</t>
  </si>
  <si>
    <t>中医（民族医）药专项</t>
  </si>
  <si>
    <t>公务员医疗补助</t>
  </si>
  <si>
    <t>优抚对象医疗补助</t>
  </si>
  <si>
    <t>污染减排</t>
  </si>
  <si>
    <t>减排专项支出</t>
  </si>
  <si>
    <t>巩固脱贫衔接乡村振兴</t>
  </si>
  <si>
    <t>创业担保货款贴息及奖补</t>
  </si>
  <si>
    <t>公路和运输安全</t>
  </si>
  <si>
    <t>其他交通运输支出</t>
  </si>
  <si>
    <t>其他金融支出</t>
  </si>
  <si>
    <t>基础测绘与地理信息监管</t>
  </si>
  <si>
    <t>其他自然资源事务支出</t>
  </si>
  <si>
    <t>储备粮（油）库建设</t>
  </si>
  <si>
    <t>灾害风险防治</t>
  </si>
  <si>
    <t>消防救援事务</t>
  </si>
  <si>
    <t>预备费</t>
  </si>
  <si>
    <t>年初预留</t>
  </si>
  <si>
    <r>
      <rPr>
        <sz val="10"/>
        <rFont val="Times New Roman"/>
        <charset val="134"/>
      </rPr>
      <t xml:space="preserve">  </t>
    </r>
    <r>
      <rPr>
        <sz val="10"/>
        <rFont val="宋体"/>
        <charset val="134"/>
      </rPr>
      <t>一般性转移支付</t>
    </r>
  </si>
  <si>
    <r>
      <rPr>
        <sz val="10"/>
        <rFont val="Times New Roman"/>
        <charset val="134"/>
      </rPr>
      <t xml:space="preserve">    </t>
    </r>
    <r>
      <rPr>
        <sz val="10"/>
        <rFont val="宋体"/>
        <charset val="134"/>
      </rPr>
      <t>固定数额补助支出</t>
    </r>
  </si>
  <si>
    <r>
      <rPr>
        <sz val="10"/>
        <rFont val="Times New Roman"/>
        <charset val="134"/>
      </rPr>
      <t xml:space="preserve">  </t>
    </r>
    <r>
      <rPr>
        <sz val="10"/>
        <rFont val="宋体"/>
        <charset val="134"/>
      </rPr>
      <t>专项转移支付</t>
    </r>
  </si>
  <si>
    <r>
      <rPr>
        <sz val="10"/>
        <rFont val="Times New Roman"/>
        <charset val="134"/>
      </rPr>
      <t xml:space="preserve">    </t>
    </r>
    <r>
      <rPr>
        <sz val="10"/>
        <rFont val="宋体"/>
        <charset val="134"/>
      </rPr>
      <t>公共安全（专项转移支付）</t>
    </r>
  </si>
  <si>
    <r>
      <rPr>
        <sz val="10"/>
        <rFont val="Times New Roman"/>
        <charset val="134"/>
      </rPr>
      <t xml:space="preserve">    </t>
    </r>
    <r>
      <rPr>
        <sz val="10"/>
        <rFont val="宋体"/>
        <charset val="134"/>
      </rPr>
      <t>社会保障和就业（专项转移支付）</t>
    </r>
  </si>
  <si>
    <r>
      <rPr>
        <sz val="10"/>
        <rFont val="Times New Roman"/>
        <charset val="134"/>
      </rPr>
      <t xml:space="preserve">    </t>
    </r>
    <r>
      <rPr>
        <sz val="10"/>
        <rFont val="宋体"/>
        <charset val="134"/>
      </rPr>
      <t>城乡社区（专项转移支付）</t>
    </r>
  </si>
  <si>
    <r>
      <rPr>
        <sz val="10"/>
        <rFont val="Times New Roman"/>
        <charset val="134"/>
      </rPr>
      <t xml:space="preserve">    </t>
    </r>
    <r>
      <rPr>
        <sz val="10"/>
        <rFont val="宋体"/>
        <charset val="134"/>
      </rPr>
      <t>农林水（专项转移支付）</t>
    </r>
  </si>
  <si>
    <r>
      <rPr>
        <sz val="10"/>
        <rFont val="Times New Roman"/>
        <charset val="134"/>
      </rPr>
      <t xml:space="preserve">    </t>
    </r>
    <r>
      <rPr>
        <sz val="10"/>
        <rFont val="宋体"/>
        <charset val="134"/>
      </rPr>
      <t>其他支出（专项转移支付）</t>
    </r>
  </si>
  <si>
    <r>
      <rPr>
        <sz val="10"/>
        <rFont val="Times New Roman"/>
        <charset val="134"/>
      </rPr>
      <t xml:space="preserve">  </t>
    </r>
    <r>
      <rPr>
        <sz val="10"/>
        <rFont val="宋体"/>
        <charset val="134"/>
      </rPr>
      <t>上解支出</t>
    </r>
  </si>
  <si>
    <r>
      <rPr>
        <sz val="10"/>
        <rFont val="Times New Roman"/>
        <charset val="134"/>
      </rPr>
      <t xml:space="preserve">    </t>
    </r>
    <r>
      <rPr>
        <sz val="10"/>
        <rFont val="宋体"/>
        <charset val="134"/>
      </rPr>
      <t>体制上解支出</t>
    </r>
  </si>
  <si>
    <r>
      <rPr>
        <sz val="10"/>
        <rFont val="Times New Roman"/>
        <charset val="134"/>
      </rPr>
      <t xml:space="preserve">    </t>
    </r>
    <r>
      <rPr>
        <sz val="10"/>
        <rFont val="宋体"/>
        <charset val="134"/>
      </rPr>
      <t>一般公共预算年终结余</t>
    </r>
  </si>
  <si>
    <r>
      <rPr>
        <sz val="10"/>
        <rFont val="Times New Roman"/>
        <charset val="134"/>
      </rPr>
      <t xml:space="preserve">  </t>
    </r>
    <r>
      <rPr>
        <sz val="10"/>
        <rFont val="宋体"/>
        <charset val="134"/>
      </rPr>
      <t>地方政府一般债务还本支出</t>
    </r>
  </si>
  <si>
    <r>
      <rPr>
        <sz val="10"/>
        <rFont val="Times New Roman"/>
        <charset val="134"/>
      </rPr>
      <t xml:space="preserve">    </t>
    </r>
    <r>
      <rPr>
        <sz val="10"/>
        <rFont val="宋体"/>
        <charset val="134"/>
      </rPr>
      <t>地方政府一般债券还本支出</t>
    </r>
  </si>
  <si>
    <r>
      <rPr>
        <sz val="12"/>
        <rFont val="黑体"/>
        <charset val="134"/>
      </rPr>
      <t>附表</t>
    </r>
    <r>
      <rPr>
        <sz val="12"/>
        <rFont val="Times New Roman"/>
        <charset val="134"/>
      </rPr>
      <t>25</t>
    </r>
  </si>
  <si>
    <t>一般公共预算税收返还和转移支付表</t>
  </si>
  <si>
    <t>科目</t>
  </si>
  <si>
    <t>备注</t>
  </si>
  <si>
    <t>转移性收入</t>
  </si>
  <si>
    <t xml:space="preserve">  民族地区转移支付收入</t>
  </si>
  <si>
    <t xml:space="preserve">  灾害防治及应急管理</t>
  </si>
  <si>
    <t>市对县市区一般公共预算税收返还及转移支付表</t>
  </si>
  <si>
    <t>项目名称</t>
  </si>
  <si>
    <t>广水市</t>
  </si>
  <si>
    <t>随州高新区</t>
  </si>
  <si>
    <t>大洪山风景名胜区</t>
  </si>
  <si>
    <t>一、税收返还</t>
  </si>
  <si>
    <t>二、一般性转移支付</t>
  </si>
  <si>
    <t>三、专项转移支付支出</t>
  </si>
  <si>
    <t xml:space="preserve">    公共安全</t>
  </si>
  <si>
    <t>网格化管理</t>
  </si>
  <si>
    <t>城区治安防控体系建设</t>
  </si>
  <si>
    <t xml:space="preserve">    社会保障和就业</t>
  </si>
  <si>
    <t xml:space="preserve">    城乡社区</t>
  </si>
  <si>
    <t>城区主街道环卫市场化改革</t>
  </si>
  <si>
    <t>红色物业奖补</t>
  </si>
  <si>
    <t xml:space="preserve">    农林水 </t>
  </si>
  <si>
    <t xml:space="preserve">    其他支出</t>
  </si>
  <si>
    <t>区县补助</t>
  </si>
  <si>
    <t>附表26</t>
  </si>
  <si>
    <r>
      <rPr>
        <sz val="20"/>
        <rFont val="方正书宋_GBK"/>
        <charset val="134"/>
      </rPr>
      <t>市本级</t>
    </r>
    <r>
      <rPr>
        <sz val="20"/>
        <rFont val="Times New Roman"/>
        <charset val="134"/>
      </rPr>
      <t>2022</t>
    </r>
    <r>
      <rPr>
        <sz val="20"/>
        <rFont val="方正书宋_GBK"/>
        <charset val="134"/>
      </rPr>
      <t>年专项转移支付分地区、分项目公开表</t>
    </r>
  </si>
  <si>
    <t>附表27</t>
  </si>
  <si>
    <t>一般公共预算“三公”经费表</t>
  </si>
  <si>
    <t>填报单位：随州市本级</t>
  </si>
  <si>
    <t>三公总计</t>
  </si>
  <si>
    <t>公务接待费</t>
  </si>
  <si>
    <t>因公出国（境）费</t>
  </si>
  <si>
    <t>公务用车</t>
  </si>
  <si>
    <t>运行维护费</t>
  </si>
  <si>
    <t>购置费</t>
  </si>
  <si>
    <r>
      <rPr>
        <sz val="12"/>
        <rFont val="黑体"/>
        <charset val="134"/>
      </rPr>
      <t>附表</t>
    </r>
    <r>
      <rPr>
        <sz val="12"/>
        <rFont val="Times New Roman"/>
        <charset val="134"/>
      </rPr>
      <t>28</t>
    </r>
  </si>
  <si>
    <r>
      <rPr>
        <sz val="20"/>
        <rFont val="方正大标宋简体"/>
        <charset val="134"/>
      </rPr>
      <t>市本级</t>
    </r>
    <r>
      <rPr>
        <sz val="20"/>
        <rFont val="Times New Roman"/>
        <charset val="134"/>
      </rPr>
      <t>2022</t>
    </r>
    <r>
      <rPr>
        <sz val="20"/>
        <rFont val="方正大标宋简体"/>
        <charset val="134"/>
      </rPr>
      <t>年一般公共预算支出政府经济分类情况表</t>
    </r>
  </si>
  <si>
    <t>功能科目类名称</t>
  </si>
  <si>
    <t>总计</t>
  </si>
  <si>
    <t>机关工资福利支出</t>
  </si>
  <si>
    <t>机关商品和服务支出</t>
  </si>
  <si>
    <t>机关资本性支出（一）</t>
  </si>
  <si>
    <t>机关资本性支出（二）</t>
  </si>
  <si>
    <t>对事业单位经常性补助</t>
  </si>
  <si>
    <t>对事业单位资本性补助</t>
  </si>
  <si>
    <t>对企业补助</t>
  </si>
  <si>
    <t>对个人和家庭的补助</t>
  </si>
  <si>
    <t>对社会保障基金补助</t>
  </si>
  <si>
    <t>债务利息及费用支出</t>
  </si>
  <si>
    <t>预备费及预留</t>
  </si>
  <si>
    <r>
      <rPr>
        <sz val="12"/>
        <rFont val="黑体"/>
        <charset val="134"/>
      </rPr>
      <t>附表</t>
    </r>
    <r>
      <rPr>
        <sz val="12"/>
        <rFont val="Times New Roman"/>
        <charset val="134"/>
      </rPr>
      <t>29</t>
    </r>
  </si>
  <si>
    <t>2022年一般公共预算本级基本支出表</t>
  </si>
  <si>
    <t>支出经济分类</t>
  </si>
  <si>
    <t>政府支出经济分类</t>
  </si>
  <si>
    <t>人员支出</t>
  </si>
  <si>
    <t>公用支出</t>
  </si>
  <si>
    <t>预算支出</t>
  </si>
  <si>
    <t>301</t>
  </si>
  <si>
    <t>工资福利支出</t>
  </si>
  <si>
    <t>30101</t>
  </si>
  <si>
    <t>基本工资</t>
  </si>
  <si>
    <t>工资奖金津补贴</t>
  </si>
  <si>
    <t>30102</t>
  </si>
  <si>
    <t>津贴补贴</t>
  </si>
  <si>
    <t>社会保障缴费</t>
  </si>
  <si>
    <t>30103</t>
  </si>
  <si>
    <t>奖金</t>
  </si>
  <si>
    <t>30107</t>
  </si>
  <si>
    <t>绩效工资</t>
  </si>
  <si>
    <t xml:space="preserve">  其他工资福利支出</t>
  </si>
  <si>
    <t>30108</t>
  </si>
  <si>
    <t>机关事业单位基本养老保险缴费</t>
  </si>
  <si>
    <t>30109</t>
  </si>
  <si>
    <t>职业年金缴费</t>
  </si>
  <si>
    <t>办公经费</t>
  </si>
  <si>
    <t>30110</t>
  </si>
  <si>
    <t>职工基本医疗保险缴费</t>
  </si>
  <si>
    <t xml:space="preserve">  会议费</t>
  </si>
  <si>
    <t>30111</t>
  </si>
  <si>
    <t>公务员医疗补助缴费</t>
  </si>
  <si>
    <t>培训费</t>
  </si>
  <si>
    <t>30112</t>
  </si>
  <si>
    <t>其他社会保障缴费</t>
  </si>
  <si>
    <t>专用材料购置费</t>
  </si>
  <si>
    <t>30113</t>
  </si>
  <si>
    <t>委托业务费</t>
  </si>
  <si>
    <t>30199</t>
  </si>
  <si>
    <t>其他工资福利支出</t>
  </si>
  <si>
    <t xml:space="preserve">  公务接待费</t>
  </si>
  <si>
    <t>302</t>
  </si>
  <si>
    <t>商品和服务支出</t>
  </si>
  <si>
    <r>
      <rPr>
        <sz val="11"/>
        <rFont val="Times New Roman"/>
        <charset val="134"/>
      </rPr>
      <t xml:space="preserve">  </t>
    </r>
    <r>
      <rPr>
        <sz val="11"/>
        <rFont val="宋体"/>
        <charset val="134"/>
      </rPr>
      <t>因公出国（境）费用</t>
    </r>
  </si>
  <si>
    <t>30201</t>
  </si>
  <si>
    <t>办公费</t>
  </si>
  <si>
    <t>公务用车运行维护费</t>
  </si>
  <si>
    <t>30202</t>
  </si>
  <si>
    <t>印刷费</t>
  </si>
  <si>
    <r>
      <rPr>
        <sz val="11"/>
        <rFont val="Times New Roman"/>
        <charset val="134"/>
      </rPr>
      <t xml:space="preserve">  </t>
    </r>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</si>
  <si>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t>30203</t>
  </si>
  <si>
    <t>咨询费</t>
  </si>
  <si>
    <t>其他商品和服务支出</t>
  </si>
  <si>
    <t>30204</t>
  </si>
  <si>
    <t>手续费</t>
  </si>
  <si>
    <t>30205</t>
  </si>
  <si>
    <t>水费</t>
  </si>
  <si>
    <t>设备购置</t>
  </si>
  <si>
    <t>30206</t>
  </si>
  <si>
    <t>电费</t>
  </si>
  <si>
    <t>30207</t>
  </si>
  <si>
    <t>邮电费</t>
  </si>
  <si>
    <t>30208</t>
  </si>
  <si>
    <t>取暖费</t>
  </si>
  <si>
    <t>30209</t>
  </si>
  <si>
    <t>物业管理费</t>
  </si>
  <si>
    <t>其他对事业单位补助</t>
  </si>
  <si>
    <t>30211</t>
  </si>
  <si>
    <t>差旅费</t>
  </si>
  <si>
    <t>30212</t>
  </si>
  <si>
    <t>因公出国（境）费用</t>
  </si>
  <si>
    <t>资本性支出（一）</t>
  </si>
  <si>
    <t>30213</t>
  </si>
  <si>
    <t>维修（护）费</t>
  </si>
  <si>
    <t>30214</t>
  </si>
  <si>
    <t>租赁费</t>
  </si>
  <si>
    <t>社会福利和救助</t>
  </si>
  <si>
    <t>30215</t>
  </si>
  <si>
    <t>会议费</t>
  </si>
  <si>
    <t>助学金</t>
  </si>
  <si>
    <t>30216</t>
  </si>
  <si>
    <t>离退休费</t>
  </si>
  <si>
    <t>30217</t>
  </si>
  <si>
    <t>其他对个人和家庭的补助</t>
  </si>
  <si>
    <t>30218</t>
  </si>
  <si>
    <t>专用材料费</t>
  </si>
  <si>
    <t>30224</t>
  </si>
  <si>
    <t>被装购置费</t>
  </si>
  <si>
    <t>30225</t>
  </si>
  <si>
    <t>专用燃料费</t>
  </si>
  <si>
    <t>30226</t>
  </si>
  <si>
    <t>劳务费</t>
  </si>
  <si>
    <t>30227</t>
  </si>
  <si>
    <t>30228</t>
  </si>
  <si>
    <t>工会经费</t>
  </si>
  <si>
    <t>30229</t>
  </si>
  <si>
    <t>福利费</t>
  </si>
  <si>
    <t>30231</t>
  </si>
  <si>
    <t>30239</t>
  </si>
  <si>
    <t>其他交通费用</t>
  </si>
  <si>
    <t>30240</t>
  </si>
  <si>
    <t>税金及附加费用</t>
  </si>
  <si>
    <t>30299</t>
  </si>
  <si>
    <t>303</t>
  </si>
  <si>
    <t>30301</t>
  </si>
  <si>
    <t>离休费</t>
  </si>
  <si>
    <t>30302</t>
  </si>
  <si>
    <t>退休费</t>
  </si>
  <si>
    <t>30307</t>
  </si>
  <si>
    <t>医疗费补助</t>
  </si>
  <si>
    <t>30399</t>
  </si>
  <si>
    <t>310</t>
  </si>
  <si>
    <t>资本性支出</t>
  </si>
  <si>
    <t>31002</t>
  </si>
  <si>
    <t>办公设备购置</t>
  </si>
  <si>
    <t>附表30</t>
  </si>
  <si>
    <t>2022年政府一般债务限额和余额情况表</t>
  </si>
  <si>
    <t xml:space="preserve">                                                                                                   </t>
  </si>
  <si>
    <r>
      <rPr>
        <sz val="12"/>
        <rFont val="Times New Roman"/>
        <charset val="134"/>
      </rPr>
      <t xml:space="preserve">   </t>
    </r>
    <r>
      <rPr>
        <sz val="12"/>
        <rFont val="宋体"/>
        <charset val="134"/>
      </rPr>
      <t>单位：万元</t>
    </r>
  </si>
  <si>
    <t>一般债务</t>
  </si>
  <si>
    <r>
      <rPr>
        <sz val="11"/>
        <rFont val="宋体"/>
        <charset val="134"/>
      </rPr>
      <t>备注：省财政厅暂未下达</t>
    </r>
    <r>
      <rPr>
        <sz val="11"/>
        <rFont val="Times New Roman"/>
        <charset val="134"/>
      </rPr>
      <t>2022</t>
    </r>
    <r>
      <rPr>
        <sz val="11"/>
        <rFont val="宋体"/>
        <charset val="134"/>
      </rPr>
      <t>年限额，此数据为</t>
    </r>
    <r>
      <rPr>
        <sz val="11"/>
        <rFont val="Times New Roman"/>
        <charset val="134"/>
      </rPr>
      <t>2021</t>
    </r>
    <r>
      <rPr>
        <sz val="11"/>
        <rFont val="宋体"/>
        <charset val="134"/>
      </rPr>
      <t>年限额</t>
    </r>
  </si>
  <si>
    <t>附表31</t>
  </si>
  <si>
    <r>
      <rPr>
        <sz val="20"/>
        <rFont val="方正大标宋简体"/>
        <charset val="134"/>
      </rPr>
      <t>全市</t>
    </r>
    <r>
      <rPr>
        <sz val="20"/>
        <rFont val="Times New Roman"/>
        <charset val="134"/>
      </rPr>
      <t>2022</t>
    </r>
    <r>
      <rPr>
        <sz val="20"/>
        <rFont val="方正大标宋简体"/>
        <charset val="134"/>
      </rPr>
      <t>年政府性基金预算收入表</t>
    </r>
  </si>
  <si>
    <t xml:space="preserve">       </t>
  </si>
  <si>
    <t>附表32</t>
  </si>
  <si>
    <r>
      <rPr>
        <sz val="20"/>
        <rFont val="方正大标宋简体"/>
        <charset val="134"/>
      </rPr>
      <t>全市</t>
    </r>
    <r>
      <rPr>
        <sz val="20"/>
        <rFont val="Times New Roman"/>
        <charset val="134"/>
      </rPr>
      <t>2022</t>
    </r>
    <r>
      <rPr>
        <sz val="20"/>
        <rFont val="方正大标宋简体"/>
        <charset val="134"/>
      </rPr>
      <t>年政府性基金预算支出表</t>
    </r>
  </si>
  <si>
    <t xml:space="preserve">    政府性基金转移支付</t>
  </si>
  <si>
    <t xml:space="preserve">    调出资金</t>
  </si>
  <si>
    <t xml:space="preserve">    年终结余</t>
  </si>
  <si>
    <t xml:space="preserve">    债务转贷支出</t>
  </si>
  <si>
    <t xml:space="preserve">  地方政府专项债务还本支出</t>
  </si>
  <si>
    <r>
      <rPr>
        <sz val="12"/>
        <rFont val="黑体"/>
        <charset val="134"/>
      </rPr>
      <t>附表</t>
    </r>
    <r>
      <rPr>
        <sz val="12"/>
        <rFont val="Times New Roman"/>
        <charset val="134"/>
      </rPr>
      <t>33</t>
    </r>
  </si>
  <si>
    <r>
      <rPr>
        <sz val="20"/>
        <rFont val="方正大标宋简体"/>
        <charset val="134"/>
      </rPr>
      <t>市本级</t>
    </r>
    <r>
      <rPr>
        <sz val="20"/>
        <rFont val="Times New Roman"/>
        <charset val="134"/>
      </rPr>
      <t>2022</t>
    </r>
    <r>
      <rPr>
        <sz val="20"/>
        <rFont val="方正大标宋简体"/>
        <charset val="134"/>
      </rPr>
      <t>年政府性基金预算收入表</t>
    </r>
  </si>
  <si>
    <t>项目</t>
  </si>
  <si>
    <t>一、农业土地开发资金收入</t>
  </si>
  <si>
    <t>二、国有土地使用权出让收入</t>
  </si>
  <si>
    <r>
      <rPr>
        <sz val="11"/>
        <rFont val="Times New Roman"/>
        <charset val="134"/>
      </rPr>
      <t xml:space="preserve">        </t>
    </r>
    <r>
      <rPr>
        <sz val="11"/>
        <rFont val="宋体"/>
        <charset val="134"/>
      </rPr>
      <t>土地出让价款收入</t>
    </r>
  </si>
  <si>
    <r>
      <rPr>
        <sz val="11"/>
        <rFont val="Times New Roman"/>
        <charset val="134"/>
      </rPr>
      <t xml:space="preserve">        </t>
    </r>
    <r>
      <rPr>
        <sz val="11"/>
        <rFont val="宋体"/>
        <charset val="134"/>
      </rPr>
      <t>补缴的土地价款</t>
    </r>
  </si>
  <si>
    <r>
      <rPr>
        <sz val="11"/>
        <rFont val="Times New Roman"/>
        <charset val="134"/>
      </rPr>
      <t xml:space="preserve">        </t>
    </r>
    <r>
      <rPr>
        <sz val="11"/>
        <rFont val="宋体"/>
        <charset val="134"/>
      </rPr>
      <t>缴纳新增建设用地土地有偿使用费</t>
    </r>
  </si>
  <si>
    <r>
      <rPr>
        <sz val="11"/>
        <rFont val="Times New Roman"/>
        <charset val="134"/>
      </rPr>
      <t xml:space="preserve">        </t>
    </r>
    <r>
      <rPr>
        <sz val="11"/>
        <rFont val="宋体"/>
        <charset val="134"/>
      </rPr>
      <t>其他土地出让收入</t>
    </r>
  </si>
  <si>
    <t>三、彩票发行机构和彩票销售机构的业务费用</t>
  </si>
  <si>
    <r>
      <rPr>
        <sz val="11"/>
        <rFont val="Times New Roman"/>
        <charset val="134"/>
      </rPr>
      <t xml:space="preserve">        </t>
    </r>
    <r>
      <rPr>
        <sz val="11"/>
        <rFont val="宋体"/>
        <charset val="134"/>
      </rPr>
      <t>福利彩票销售机构的业务费用</t>
    </r>
  </si>
  <si>
    <r>
      <rPr>
        <sz val="11"/>
        <rFont val="宋体"/>
        <charset val="134"/>
      </rPr>
      <t>　　</t>
    </r>
    <r>
      <rPr>
        <sz val="11"/>
        <rFont val="Times New Roman"/>
        <charset val="134"/>
      </rPr>
      <t xml:space="preserve"> </t>
    </r>
    <r>
      <rPr>
        <sz val="11"/>
        <rFont val="宋体"/>
        <charset val="134"/>
      </rPr>
      <t>体育彩票销售机构的业务费用</t>
    </r>
  </si>
  <si>
    <t>四、城市基础设施配套费收入</t>
  </si>
  <si>
    <t>五、污水处理费收入</t>
  </si>
  <si>
    <t>六、其他政府性基金收入</t>
  </si>
  <si>
    <t>七、其他政府性基金专项债务对应项目专项收入</t>
  </si>
  <si>
    <r>
      <rPr>
        <sz val="11"/>
        <rFont val="宋体"/>
        <charset val="134"/>
      </rPr>
      <t>　</t>
    </r>
    <r>
      <rPr>
        <sz val="11"/>
        <rFont val="Times New Roman"/>
        <charset val="134"/>
      </rPr>
      <t xml:space="preserve">    </t>
    </r>
    <r>
      <rPr>
        <sz val="11"/>
        <rFont val="宋体"/>
        <charset val="134"/>
      </rPr>
      <t>其他地方自行试点项目收益专项债券对应项目专项收入</t>
    </r>
  </si>
  <si>
    <r>
      <rPr>
        <sz val="11"/>
        <rFont val="Times New Roman"/>
        <charset val="134"/>
      </rPr>
      <t xml:space="preserve">    </t>
    </r>
    <r>
      <rPr>
        <sz val="11"/>
        <rFont val="宋体"/>
        <charset val="134"/>
      </rPr>
      <t>一、政府性基金转移支付收入</t>
    </r>
  </si>
  <si>
    <r>
      <rPr>
        <sz val="11"/>
        <rFont val="Times New Roman"/>
        <charset val="134"/>
      </rPr>
      <t xml:space="preserve">       </t>
    </r>
    <r>
      <rPr>
        <sz val="11"/>
        <rFont val="宋体"/>
        <charset val="134"/>
      </rPr>
      <t>科学技术</t>
    </r>
  </si>
  <si>
    <t xml:space="preserve">    文化旅游体育与传媒</t>
  </si>
  <si>
    <t xml:space="preserve">    节能环保</t>
  </si>
  <si>
    <t xml:space="preserve">    农林水</t>
  </si>
  <si>
    <t xml:space="preserve">    交通运输</t>
  </si>
  <si>
    <t xml:space="preserve">    资源勘探工业信息等</t>
  </si>
  <si>
    <t xml:space="preserve">    其他收入</t>
  </si>
  <si>
    <t>二、政府性基金上解收入</t>
  </si>
  <si>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</si>
  <si>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</si>
  <si>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t>四、调入资金</t>
  </si>
  <si>
    <r>
      <rPr>
        <sz val="11"/>
        <rFont val="宋体"/>
        <charset val="134"/>
      </rPr>
      <t>五、</t>
    </r>
    <r>
      <rPr>
        <sz val="11"/>
        <rFont val="Times New Roman"/>
        <charset val="134"/>
      </rPr>
      <t xml:space="preserve"> </t>
    </r>
    <r>
      <rPr>
        <sz val="11"/>
        <rFont val="宋体"/>
        <charset val="134"/>
      </rPr>
      <t>债务转贷收入</t>
    </r>
  </si>
  <si>
    <t xml:space="preserve">    地方政府专项债务转贷收入</t>
  </si>
  <si>
    <t xml:space="preserve">      土地储备专项债券转贷收入</t>
  </si>
  <si>
    <t xml:space="preserve">      其他政府性基金债务转贷收入</t>
  </si>
  <si>
    <r>
      <rPr>
        <sz val="12"/>
        <rFont val="黑体"/>
        <charset val="134"/>
      </rPr>
      <t>附表</t>
    </r>
    <r>
      <rPr>
        <sz val="12"/>
        <rFont val="Times New Roman"/>
        <charset val="134"/>
      </rPr>
      <t>34</t>
    </r>
  </si>
  <si>
    <r>
      <rPr>
        <sz val="20"/>
        <rFont val="方正大标宋简体"/>
        <charset val="134"/>
      </rPr>
      <t>市本级</t>
    </r>
    <r>
      <rPr>
        <sz val="20"/>
        <rFont val="Times New Roman"/>
        <charset val="134"/>
      </rPr>
      <t>2022</t>
    </r>
    <r>
      <rPr>
        <sz val="20"/>
        <rFont val="方正大标宋简体"/>
        <charset val="134"/>
      </rPr>
      <t>年政府性基金预算支出表</t>
    </r>
  </si>
  <si>
    <r>
      <rPr>
        <sz val="10"/>
        <rFont val="宋体"/>
        <charset val="134"/>
      </rPr>
      <t>单位：万元</t>
    </r>
    <r>
      <rPr>
        <sz val="10"/>
        <rFont val="Times New Roman"/>
        <charset val="134"/>
      </rPr>
      <t xml:space="preserve">             </t>
    </r>
  </si>
  <si>
    <t>项    目</t>
  </si>
  <si>
    <t>地方政府性基金支出合计</t>
  </si>
  <si>
    <r>
      <rPr>
        <sz val="11"/>
        <rFont val="Times New Roman"/>
        <charset val="134"/>
      </rPr>
      <t xml:space="preserve">       </t>
    </r>
    <r>
      <rPr>
        <sz val="11"/>
        <rFont val="宋体"/>
        <charset val="134"/>
      </rPr>
      <t>大中型水库移民后期扶持基金支出</t>
    </r>
  </si>
  <si>
    <t xml:space="preserve">      移民补助</t>
  </si>
  <si>
    <t xml:space="preserve">      基础设施建设和经济发展</t>
  </si>
  <si>
    <t xml:space="preserve">      其他大中型水库移民后期扶持资金支出</t>
  </si>
  <si>
    <t>二、城乡社区支出</t>
  </si>
  <si>
    <r>
      <rPr>
        <sz val="11"/>
        <rFont val="Times New Roman"/>
        <charset val="134"/>
      </rPr>
      <t xml:space="preserve">       </t>
    </r>
    <r>
      <rPr>
        <sz val="11"/>
        <rFont val="宋体"/>
        <charset val="134"/>
      </rPr>
      <t>国有土地使用权出让收入安排的支出</t>
    </r>
  </si>
  <si>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</si>
  <si>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</si>
  <si>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</si>
  <si>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</si>
  <si>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</si>
  <si>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</si>
  <si>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</si>
  <si>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</si>
  <si>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</si>
  <si>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</si>
  <si>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</si>
  <si>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</si>
  <si>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</si>
  <si>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</si>
  <si>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</si>
  <si>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r>
      <rPr>
        <sz val="11"/>
        <rFont val="Times New Roman"/>
        <charset val="134"/>
      </rPr>
      <t xml:space="preserve"> </t>
    </r>
    <r>
      <rPr>
        <sz val="11"/>
        <rFont val="Times New Roman"/>
        <charset val="134"/>
      </rPr>
      <t xml:space="preserve">   </t>
    </r>
    <r>
      <rPr>
        <sz val="11"/>
        <rFont val="宋体"/>
        <charset val="134"/>
      </rPr>
      <t>农业土地开发资金安排的支出</t>
    </r>
  </si>
  <si>
    <r>
      <rPr>
        <sz val="11"/>
        <rFont val="Times New Roman"/>
        <charset val="134"/>
      </rPr>
      <t xml:space="preserve"> </t>
    </r>
    <r>
      <rPr>
        <sz val="11"/>
        <rFont val="Times New Roman"/>
        <charset val="134"/>
      </rPr>
      <t xml:space="preserve">   </t>
    </r>
    <r>
      <rPr>
        <sz val="11"/>
        <rFont val="宋体"/>
        <charset val="134"/>
      </rPr>
      <t>城市基础设施配套费安排的支出</t>
    </r>
  </si>
  <si>
    <t xml:space="preserve">      城市公共设施</t>
  </si>
  <si>
    <t xml:space="preserve">      城市环境卫生</t>
  </si>
  <si>
    <t xml:space="preserve">      其他城市基础设施配套费安排的支出</t>
  </si>
  <si>
    <r>
      <rPr>
        <sz val="11"/>
        <rFont val="Times New Roman"/>
        <charset val="134"/>
      </rPr>
      <t xml:space="preserve">      </t>
    </r>
    <r>
      <rPr>
        <sz val="11"/>
        <rFont val="宋体"/>
        <charset val="134"/>
      </rPr>
      <t>污水处理费及对应专项债务收入安排的支出</t>
    </r>
  </si>
  <si>
    <t xml:space="preserve">      污水处理设施建设和运营</t>
  </si>
  <si>
    <t xml:space="preserve">      其他污水处理费安排的支出</t>
  </si>
  <si>
    <t xml:space="preserve">   棚户区改造专项债券安排的支出</t>
  </si>
  <si>
    <t xml:space="preserve">      其他棚户区改造专项债券安排的支出</t>
  </si>
  <si>
    <t>三、交通运输支出</t>
  </si>
  <si>
    <r>
      <rPr>
        <sz val="11"/>
        <rFont val="Times New Roman"/>
        <charset val="134"/>
      </rPr>
      <t xml:space="preserve">       </t>
    </r>
    <r>
      <rPr>
        <sz val="11"/>
        <rFont val="宋体"/>
        <charset val="134"/>
      </rPr>
      <t>车辆通行费安排的支出</t>
    </r>
  </si>
  <si>
    <t xml:space="preserve">    其他车辆通行费安排的支出</t>
  </si>
  <si>
    <t>四、资源勘探工业信息等支出</t>
  </si>
  <si>
    <r>
      <rPr>
        <sz val="11"/>
        <rFont val="Times New Roman"/>
        <charset val="134"/>
      </rPr>
      <t xml:space="preserve">       </t>
    </r>
    <r>
      <rPr>
        <sz val="11"/>
        <rFont val="宋体"/>
        <charset val="134"/>
      </rPr>
      <t>农网还贷资金支出</t>
    </r>
  </si>
  <si>
    <t xml:space="preserve">      地方农网还贷资金支出</t>
  </si>
  <si>
    <t>五、商业服务业等支出</t>
  </si>
  <si>
    <r>
      <rPr>
        <sz val="11"/>
        <rFont val="Times New Roman"/>
        <charset val="134"/>
      </rPr>
      <t xml:space="preserve">       </t>
    </r>
    <r>
      <rPr>
        <sz val="11"/>
        <rFont val="宋体"/>
        <charset val="134"/>
      </rPr>
      <t>旅游发展基金支出</t>
    </r>
  </si>
  <si>
    <t xml:space="preserve">    地方旅游开发项目补助</t>
  </si>
  <si>
    <t>六、其他支出</t>
  </si>
  <si>
    <r>
      <rPr>
        <sz val="11"/>
        <rFont val="Times New Roman"/>
        <charset val="134"/>
      </rPr>
      <t xml:space="preserve"> </t>
    </r>
    <r>
      <rPr>
        <sz val="11"/>
        <rFont val="Times New Roman"/>
        <charset val="134"/>
      </rPr>
      <t xml:space="preserve">  </t>
    </r>
    <r>
      <rPr>
        <sz val="11"/>
        <rFont val="宋体"/>
        <charset val="134"/>
      </rPr>
      <t>其他政府性基金及对应专项债务收入安排的支出</t>
    </r>
  </si>
  <si>
    <t xml:space="preserve">    其他政府性基金安排的支出</t>
  </si>
  <si>
    <t xml:space="preserve">      其他地方自行试点项目收益专项债券收入安排的支出</t>
  </si>
  <si>
    <r>
      <rPr>
        <sz val="11"/>
        <rFont val="Times New Roman"/>
        <charset val="134"/>
      </rPr>
      <t xml:space="preserve">      </t>
    </r>
    <r>
      <rPr>
        <sz val="11"/>
        <rFont val="宋体"/>
        <charset val="134"/>
      </rPr>
      <t>彩票公益金安排的支出</t>
    </r>
  </si>
  <si>
    <t xml:space="preserve">      用于社会福利的彩票公益金支出</t>
  </si>
  <si>
    <t xml:space="preserve">      用于体育事业的彩票公益金支出</t>
  </si>
  <si>
    <t xml:space="preserve">      用于红十字事业的彩票公益金支出</t>
  </si>
  <si>
    <t xml:space="preserve">      用于残疾人事业的彩票公益金支出</t>
  </si>
  <si>
    <t xml:space="preserve">      用于城乡医疗救助的彩票公益金支出</t>
  </si>
  <si>
    <t>七、债务付息支出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</si>
  <si>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地方政府专项债务付息支出</t>
    </r>
  </si>
  <si>
    <t xml:space="preserve">      国有土地使用权出让金债务付息支出</t>
  </si>
  <si>
    <t xml:space="preserve">      土地储备专项债券付息支出</t>
  </si>
  <si>
    <t xml:space="preserve">      棚户区改造专项债券付息支出</t>
  </si>
  <si>
    <t xml:space="preserve">      其他地方自行试点项目收益专项债券付息支出</t>
  </si>
  <si>
    <t>八、债务发行费用支出</t>
  </si>
  <si>
    <r>
      <rPr>
        <sz val="11"/>
        <rFont val="Times New Roman"/>
        <charset val="134"/>
      </rPr>
      <t xml:space="preserve">  </t>
    </r>
    <r>
      <rPr>
        <sz val="11"/>
        <rFont val="Times New Roman"/>
        <charset val="134"/>
      </rPr>
      <t xml:space="preserve">  </t>
    </r>
    <r>
      <rPr>
        <sz val="11"/>
        <rFont val="宋体"/>
        <charset val="134"/>
      </rPr>
      <t>地方政府专项债务发行费用支出</t>
    </r>
  </si>
  <si>
    <t xml:space="preserve">      国有土地使用权出让金债务发行费用支出</t>
  </si>
  <si>
    <t xml:space="preserve">      土地储备专项债券发行费用支出</t>
  </si>
  <si>
    <t>九、抗疫特别国债安排的支出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</si>
  <si>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基础设施建设</t>
    </r>
  </si>
  <si>
    <t xml:space="preserve">      公共卫生体系建设</t>
  </si>
  <si>
    <t xml:space="preserve">      重大疫情防控救治体系建设</t>
  </si>
  <si>
    <t xml:space="preserve">      其他基础设施建设</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</si>
  <si>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抗疫相关支出</t>
    </r>
  </si>
  <si>
    <t xml:space="preserve">      抗疫相关支出</t>
  </si>
  <si>
    <t>一、转移性支出</t>
  </si>
  <si>
    <r>
      <rPr>
        <sz val="11"/>
        <rFont val="Times New Roman"/>
        <charset val="134"/>
      </rPr>
      <t xml:space="preserve">         </t>
    </r>
    <r>
      <rPr>
        <sz val="11"/>
        <rFont val="宋体"/>
        <charset val="134"/>
      </rPr>
      <t>政府性基金预算调出资金</t>
    </r>
  </si>
  <si>
    <r>
      <rPr>
        <sz val="11"/>
        <rFont val="Times New Roman"/>
        <charset val="134"/>
      </rPr>
      <t xml:space="preserve">         </t>
    </r>
    <r>
      <rPr>
        <sz val="11"/>
        <rFont val="宋体"/>
        <charset val="134"/>
      </rPr>
      <t>政府性基金预算年终结余</t>
    </r>
  </si>
  <si>
    <t>平衡后的实际结余</t>
  </si>
  <si>
    <t>二、债务还本支出</t>
  </si>
  <si>
    <r>
      <rPr>
        <sz val="11"/>
        <rFont val="Times New Roman"/>
        <charset val="134"/>
      </rPr>
      <t xml:space="preserve">  </t>
    </r>
    <r>
      <rPr>
        <sz val="11"/>
        <rFont val="宋体"/>
        <charset val="134"/>
      </rPr>
      <t>地方政府专项债务还本支出</t>
    </r>
  </si>
  <si>
    <t xml:space="preserve">   国有土地使用权出让金债务还本支出</t>
  </si>
  <si>
    <r>
      <rPr>
        <sz val="11"/>
        <rFont val="Times New Roman"/>
        <charset val="134"/>
      </rPr>
      <t xml:space="preserve">  </t>
    </r>
    <r>
      <rPr>
        <sz val="11"/>
        <rFont val="宋体"/>
        <charset val="134"/>
      </rPr>
      <t>抗疫特别国债还本支出</t>
    </r>
  </si>
  <si>
    <r>
      <rPr>
        <sz val="12"/>
        <rFont val="黑体"/>
        <charset val="134"/>
      </rPr>
      <t>附表</t>
    </r>
    <r>
      <rPr>
        <sz val="12"/>
        <rFont val="Times New Roman"/>
        <charset val="134"/>
      </rPr>
      <t>35</t>
    </r>
  </si>
  <si>
    <t>市本级2022年政府性基金转移支付表</t>
  </si>
  <si>
    <t>备注：湖北省实行省管县财政体制，省级直接对县市区分配转移支付资金，市级政府性基金预算无对下转移支付</t>
  </si>
  <si>
    <r>
      <rPr>
        <sz val="12"/>
        <rFont val="黑体"/>
        <charset val="134"/>
      </rPr>
      <t>附表</t>
    </r>
    <r>
      <rPr>
        <sz val="12"/>
        <rFont val="Times New Roman"/>
        <charset val="134"/>
      </rPr>
      <t>36</t>
    </r>
  </si>
  <si>
    <t>2022年政府专项债务限额和余额情况表</t>
  </si>
  <si>
    <t>附表37</t>
  </si>
  <si>
    <t>2022年度地方政府债券还本付息预算表</t>
  </si>
  <si>
    <r>
      <rPr>
        <sz val="15"/>
        <rFont val="方正书宋_GBK"/>
        <charset val="134"/>
      </rPr>
      <t>附表</t>
    </r>
    <r>
      <rPr>
        <sz val="15"/>
        <rFont val="Times New Roman"/>
        <charset val="134"/>
      </rPr>
      <t>39</t>
    </r>
  </si>
  <si>
    <r>
      <rPr>
        <sz val="20"/>
        <rFont val="Times New Roman"/>
        <charset val="134"/>
      </rPr>
      <t>2022</t>
    </r>
    <r>
      <rPr>
        <sz val="20"/>
        <rFont val="方正书宋_GBK"/>
        <charset val="134"/>
      </rPr>
      <t>年全市新增地方政府债券资金使用安排表（一般债券）</t>
    </r>
  </si>
  <si>
    <r>
      <rPr>
        <sz val="20"/>
        <rFont val="Times New Roman"/>
        <charset val="134"/>
      </rPr>
      <t>2022</t>
    </r>
    <r>
      <rPr>
        <sz val="20"/>
        <rFont val="方正书宋_GBK"/>
        <charset val="134"/>
      </rPr>
      <t>年全市新增地方政府债券资金使用安排表（专项债券）</t>
    </r>
  </si>
  <si>
    <r>
      <rPr>
        <sz val="10"/>
        <rFont val="黑体"/>
        <charset val="134"/>
      </rPr>
      <t>序号</t>
    </r>
  </si>
  <si>
    <r>
      <rPr>
        <sz val="10"/>
        <rFont val="黑体"/>
        <charset val="134"/>
      </rPr>
      <t>项目单位</t>
    </r>
  </si>
  <si>
    <r>
      <rPr>
        <sz val="10"/>
        <rFont val="黑体"/>
        <charset val="134"/>
      </rPr>
      <t>项目名称</t>
    </r>
  </si>
  <si>
    <r>
      <rPr>
        <sz val="10"/>
        <rFont val="黑体"/>
        <charset val="134"/>
      </rPr>
      <t>债券资金</t>
    </r>
    <r>
      <rPr>
        <sz val="10"/>
        <rFont val="Times New Roman"/>
        <charset val="134"/>
      </rPr>
      <t xml:space="preserve">
</t>
    </r>
    <r>
      <rPr>
        <sz val="10"/>
        <rFont val="黑体"/>
        <charset val="134"/>
      </rPr>
      <t>额度</t>
    </r>
  </si>
  <si>
    <t>债券资金额度</t>
  </si>
  <si>
    <t>全市合计（65个）</t>
  </si>
  <si>
    <t>全市合计（53个）</t>
  </si>
  <si>
    <t>市本级小计（20个）</t>
  </si>
  <si>
    <t>市本级小计（9个）</t>
  </si>
  <si>
    <t>市二中</t>
  </si>
  <si>
    <t>新建教学楼</t>
  </si>
  <si>
    <t>市建投公司</t>
  </si>
  <si>
    <t>擂鼓墩小区等老旧小区配套道路设施建设 （博物馆南路）</t>
  </si>
  <si>
    <t>市政数局</t>
  </si>
  <si>
    <t>水电气接入外线工程并联审批系统建设</t>
  </si>
  <si>
    <t>欧阳修小区等老旧小区配套道路设施建设 （清河路）</t>
  </si>
  <si>
    <t>市公检中心</t>
  </si>
  <si>
    <t>随州市公共检验检测中心实验室装修工程</t>
  </si>
  <si>
    <r>
      <rPr>
        <sz val="10"/>
        <rFont val="宋体"/>
        <charset val="134"/>
      </rPr>
      <t>草店子城市综合体建设</t>
    </r>
    <r>
      <rPr>
        <sz val="10"/>
        <rFont val="Times New Roman"/>
        <charset val="134"/>
      </rPr>
      <t xml:space="preserve"> </t>
    </r>
  </si>
  <si>
    <t>市市容环境局</t>
  </si>
  <si>
    <t>城南垃圾填埋场封场及渗滤液处理项目</t>
  </si>
  <si>
    <r>
      <rPr>
        <sz val="10"/>
        <rFont val="宋体"/>
        <charset val="134"/>
      </rPr>
      <t>飞灰填埋场</t>
    </r>
    <r>
      <rPr>
        <sz val="10"/>
        <rFont val="Times New Roman"/>
        <charset val="134"/>
      </rPr>
      <t xml:space="preserve"> </t>
    </r>
  </si>
  <si>
    <t>市城管委</t>
  </si>
  <si>
    <t>老城区人行道改造（中心城区）</t>
  </si>
  <si>
    <t>市草甸子文旅发展有限公司</t>
  </si>
  <si>
    <t>草甸子街历史文化街区保护改造</t>
  </si>
  <si>
    <t>中心城区城市双修工程</t>
  </si>
  <si>
    <t>市住建局</t>
  </si>
  <si>
    <t>老城区污水收集管网建设</t>
  </si>
  <si>
    <t>解放路步行街综合整治项目（沿河大道-舜井大道）</t>
  </si>
  <si>
    <t>市水务集团</t>
  </si>
  <si>
    <r>
      <rPr>
        <sz val="10"/>
        <rFont val="宋体"/>
        <charset val="134"/>
      </rPr>
      <t>城南新区供水管网配套设施建设</t>
    </r>
    <r>
      <rPr>
        <sz val="10"/>
        <rFont val="Times New Roman"/>
        <charset val="134"/>
      </rPr>
      <t xml:space="preserve"> </t>
    </r>
  </si>
  <si>
    <t>市政协办</t>
  </si>
  <si>
    <t>政协文史馆</t>
  </si>
  <si>
    <r>
      <rPr>
        <sz val="10"/>
        <rFont val="宋体"/>
        <charset val="134"/>
      </rPr>
      <t>老城区供水管网改造</t>
    </r>
    <r>
      <rPr>
        <sz val="10"/>
        <rFont val="Times New Roman"/>
        <charset val="134"/>
      </rPr>
      <t xml:space="preserve"> </t>
    </r>
  </si>
  <si>
    <t>市文旅局</t>
  </si>
  <si>
    <t>擂鼓墩古墓群保护规划修编</t>
  </si>
  <si>
    <t>市城投公司</t>
  </si>
  <si>
    <r>
      <rPr>
        <sz val="10"/>
        <rFont val="宋体"/>
        <charset val="134"/>
      </rPr>
      <t>城南新区棚户区改造（涢水南片）</t>
    </r>
    <r>
      <rPr>
        <sz val="10"/>
        <rFont val="Times New Roman"/>
        <charset val="134"/>
      </rPr>
      <t xml:space="preserve">               </t>
    </r>
    <r>
      <rPr>
        <sz val="10"/>
        <rFont val="宋体"/>
        <charset val="134"/>
      </rPr>
      <t>（</t>
    </r>
    <r>
      <rPr>
        <sz val="10"/>
        <rFont val="Times New Roman"/>
        <charset val="134"/>
      </rPr>
      <t>7</t>
    </r>
    <r>
      <rPr>
        <sz val="10"/>
        <rFont val="宋体"/>
        <charset val="134"/>
      </rPr>
      <t>至</t>
    </r>
    <r>
      <rPr>
        <sz val="10"/>
        <rFont val="Times New Roman"/>
        <charset val="134"/>
      </rPr>
      <t>12</t>
    </r>
    <r>
      <rPr>
        <sz val="10"/>
        <rFont val="宋体"/>
        <charset val="134"/>
      </rPr>
      <t>号楼）</t>
    </r>
  </si>
  <si>
    <t>市应急局</t>
  </si>
  <si>
    <t>全灾种（除火灾外）应急救援装备</t>
  </si>
  <si>
    <t>随县小计（13个）</t>
  </si>
  <si>
    <t>应急短波通信网建设</t>
  </si>
  <si>
    <t>县城投公司</t>
  </si>
  <si>
    <t>楚北公铁联运物流中心核心启动区及配套公共基础设施建设 （一期工程）</t>
  </si>
  <si>
    <t>市消防支队</t>
  </si>
  <si>
    <t>消防器材、基础设施、配套系统及救援站改造</t>
  </si>
  <si>
    <r>
      <rPr>
        <sz val="10"/>
        <rFont val="宋体"/>
        <charset val="134"/>
      </rPr>
      <t>随县城区</t>
    </r>
    <r>
      <rPr>
        <sz val="10"/>
        <rFont val="Times New Roman"/>
        <charset val="134"/>
      </rPr>
      <t>2016</t>
    </r>
    <r>
      <rPr>
        <sz val="10"/>
        <rFont val="宋体"/>
        <charset val="134"/>
      </rPr>
      <t>年第一批棚户区改造</t>
    </r>
    <r>
      <rPr>
        <sz val="10"/>
        <rFont val="Times New Roman"/>
        <charset val="134"/>
      </rPr>
      <t xml:space="preserve"> </t>
    </r>
    <r>
      <rPr>
        <sz val="10"/>
        <rFont val="宋体"/>
        <charset val="134"/>
      </rPr>
      <t>（一期工程）</t>
    </r>
  </si>
  <si>
    <t>市市场监管局</t>
  </si>
  <si>
    <t>检测设备购置</t>
  </si>
  <si>
    <t>县殡仪馆</t>
  </si>
  <si>
    <r>
      <rPr>
        <sz val="10"/>
        <rFont val="宋体"/>
        <charset val="134"/>
      </rPr>
      <t>随县殡仪馆福利设施建设</t>
    </r>
    <r>
      <rPr>
        <sz val="10"/>
        <rFont val="Times New Roman"/>
        <charset val="134"/>
      </rPr>
      <t xml:space="preserve"> </t>
    </r>
  </si>
  <si>
    <t>市教育局</t>
  </si>
  <si>
    <t>市直高中标准化考场及指挥平台建设</t>
  </si>
  <si>
    <t>随县城市综合服务中心建设项目</t>
  </si>
  <si>
    <t>市水利和湖泊局</t>
  </si>
  <si>
    <t>㵐水梁家桥水生态连通工程</t>
  </si>
  <si>
    <t>随县㵐水河水生态综合治理项目</t>
  </si>
  <si>
    <t>鄂北水资源配置二期市直工程</t>
  </si>
  <si>
    <t>随县城市综合服务中心</t>
  </si>
  <si>
    <t>市气象局</t>
  </si>
  <si>
    <t>乡镇应对极端天气补短板工程建设</t>
  </si>
  <si>
    <t>随县第二高级中学</t>
  </si>
  <si>
    <t>随县高中迁建项目</t>
  </si>
  <si>
    <t>大洪山管委会</t>
  </si>
  <si>
    <t>小型水库安全运行项目</t>
  </si>
  <si>
    <t>随县洪山医院</t>
  </si>
  <si>
    <t>随县洪山医院门诊综合楼、医技楼建设项目</t>
  </si>
  <si>
    <t>高新区管委会</t>
  </si>
  <si>
    <t>大型火电厂园区配套基础设施建设项目</t>
  </si>
  <si>
    <t>随县三里岗镇中心卫生院</t>
  </si>
  <si>
    <t>随县三里岗镇中心卫生院整体搬迁建设项目</t>
  </si>
  <si>
    <t>随县人民医院</t>
  </si>
  <si>
    <t>随县人民医院二期建设</t>
  </si>
  <si>
    <t>随县小计（11个）</t>
  </si>
  <si>
    <t>随县产业发展服务中心</t>
  </si>
  <si>
    <t>随县香菇产业园一期博览园项目</t>
  </si>
  <si>
    <t>随县城市开发投资有限公司</t>
  </si>
  <si>
    <t>县城基础设施建设</t>
  </si>
  <si>
    <t>随县经济开发区管理委员会</t>
  </si>
  <si>
    <t>随县经济开发区农产品产业园项目</t>
  </si>
  <si>
    <t>随县交通运输局</t>
  </si>
  <si>
    <t>随县公路建设</t>
  </si>
  <si>
    <t>随县小林镇人民政府</t>
  </si>
  <si>
    <t>小林火车站鄂豫物流工业园</t>
  </si>
  <si>
    <t>随县住房和城乡建设局</t>
  </si>
  <si>
    <t>随县乡镇污水处理厂配套管网工程项目</t>
  </si>
  <si>
    <t>曾都区小计（13个）</t>
  </si>
  <si>
    <t>随县炎帝学校</t>
  </si>
  <si>
    <t>炎帝学校基础设施建设</t>
  </si>
  <si>
    <t>污泥无害化处理厂</t>
  </si>
  <si>
    <t>随县农业农村局</t>
  </si>
  <si>
    <t>乡村振兴人居环境补短板项目</t>
  </si>
  <si>
    <t>随州市欧阳修小区等老旧小区配套道路设施建设项目（清河路至桃园路）</t>
  </si>
  <si>
    <t>镇区至火车站工业园区公路建设</t>
  </si>
  <si>
    <t>随州市明珠花园等老旧小区配套道路设施建设项目（青年路—明珠路）</t>
  </si>
  <si>
    <t>滨河东路工程</t>
  </si>
  <si>
    <r>
      <rPr>
        <sz val="10"/>
        <rFont val="宋体"/>
        <charset val="134"/>
      </rPr>
      <t>随州市擂鼓墩小区等老旧小区配套道路设施建设项目（博物馆南路</t>
    </r>
    <r>
      <rPr>
        <sz val="10"/>
        <rFont val="Times New Roman"/>
        <charset val="134"/>
      </rPr>
      <t>-</t>
    </r>
    <r>
      <rPr>
        <sz val="10"/>
        <rFont val="宋体"/>
        <charset val="134"/>
      </rPr>
      <t>青年西路）</t>
    </r>
  </si>
  <si>
    <t>随县高级中学项目</t>
  </si>
  <si>
    <t>草店子棚改安置房建设项目</t>
  </si>
  <si>
    <t>随县自然资源与规划局</t>
  </si>
  <si>
    <t>土地综合利用</t>
  </si>
  <si>
    <t>随州市草店子城市综合体建设项目</t>
  </si>
  <si>
    <t>随县水利和湖泊局</t>
  </si>
  <si>
    <t>支持保障小型水库安全运行项目</t>
  </si>
  <si>
    <t>区城市投资
公司</t>
  </si>
  <si>
    <t xml:space="preserve">曾都区太山庙棚户区改造二期 </t>
  </si>
  <si>
    <t>随县人民医院二期建设项目</t>
  </si>
  <si>
    <t>曾都医院</t>
  </si>
  <si>
    <r>
      <rPr>
        <sz val="10"/>
        <rFont val="宋体"/>
        <charset val="134"/>
      </rPr>
      <t>随州市曾都医院门诊综合楼</t>
    </r>
    <r>
      <rPr>
        <sz val="10"/>
        <rFont val="Times New Roman"/>
        <charset val="134"/>
      </rPr>
      <t xml:space="preserve">
</t>
    </r>
    <r>
      <rPr>
        <sz val="10"/>
        <rFont val="宋体"/>
        <charset val="134"/>
      </rPr>
      <t>项目</t>
    </r>
  </si>
  <si>
    <t>广水市小计（12个）</t>
  </si>
  <si>
    <t>曾都区北郊卫生院</t>
  </si>
  <si>
    <r>
      <rPr>
        <sz val="10"/>
        <rFont val="宋体"/>
        <charset val="134"/>
      </rPr>
      <t>曾都区北郊卫生院</t>
    </r>
    <r>
      <rPr>
        <sz val="10"/>
        <rFont val="Times New Roman"/>
        <charset val="134"/>
      </rPr>
      <t xml:space="preserve">                                          </t>
    </r>
    <r>
      <rPr>
        <sz val="10"/>
        <rFont val="宋体"/>
        <charset val="134"/>
      </rPr>
      <t>曾都经济开发区分院</t>
    </r>
  </si>
  <si>
    <t>南郊办事处</t>
  </si>
  <si>
    <t>高新技术开发区曾都园区南郊创业孵化园</t>
  </si>
  <si>
    <t>杨寨镇政府</t>
  </si>
  <si>
    <t>发展道路建设项目</t>
  </si>
  <si>
    <t>北郊办事处</t>
  </si>
  <si>
    <t xml:space="preserve">高新技术开发区曾都园区                            北郊创业孵化园建设工程 </t>
  </si>
  <si>
    <t>长岭镇政府</t>
  </si>
  <si>
    <t>徐家河环库公路项目</t>
  </si>
  <si>
    <t>湖北随安应急装备检测有限公司</t>
  </si>
  <si>
    <t>随州市曾都区万店镇乡村振兴及产城融合建设项目(一期）</t>
  </si>
  <si>
    <t>吴店镇政府</t>
  </si>
  <si>
    <t>红色旅游道路建设项目</t>
  </si>
  <si>
    <t>东城办事处</t>
  </si>
  <si>
    <t>随州市文峰润福养老中心</t>
  </si>
  <si>
    <t>市农业农村局</t>
  </si>
  <si>
    <t>高标准农田建设项目</t>
  </si>
  <si>
    <t>高新区小计（2个）</t>
  </si>
  <si>
    <t>广水市城市更新投资公司</t>
  </si>
  <si>
    <t>广水市应山城区北关片区雨污分流改造工程</t>
  </si>
  <si>
    <t>随州华盛产业开发有限公司</t>
  </si>
  <si>
    <t xml:space="preserve">高新区望城岗安置房建设 </t>
  </si>
  <si>
    <t>广水市四贤路改造及配套管网建设工程项目设计施工（EPC)总承包</t>
  </si>
  <si>
    <t>随州华誉高新技术产业开发有限公司</t>
  </si>
  <si>
    <t xml:space="preserve">高新区裕民社区棚户区改造 </t>
  </si>
  <si>
    <t>广水市文旅投公司</t>
  </si>
  <si>
    <t>徐家河环库公路建设项目</t>
  </si>
  <si>
    <t>广水市小计（16个）</t>
  </si>
  <si>
    <t>杨寨镇人民政府</t>
  </si>
  <si>
    <t>工业园区配套工和建设项目</t>
  </si>
  <si>
    <t>广水市创新创业投资有限公司</t>
  </si>
  <si>
    <t>广水市化工园区配套基础设施建设项目</t>
  </si>
  <si>
    <t>广水市城市更新投公司</t>
  </si>
  <si>
    <t>三里河桥重建工程项目</t>
  </si>
  <si>
    <t>广水市白泉卫生院</t>
  </si>
  <si>
    <t>广水市白泉卫生院整体搬迁项目</t>
  </si>
  <si>
    <t>永阳幼儿园建设项目</t>
  </si>
  <si>
    <t>广水市骆店卫生院</t>
  </si>
  <si>
    <t>广水市骆店镇卫生院整体搬迁项目</t>
  </si>
  <si>
    <t>市交通运输局</t>
  </si>
  <si>
    <t>316国道改造项目</t>
  </si>
  <si>
    <t>广水市长岭卫生院</t>
  </si>
  <si>
    <t>广水市长岭镇中心卫生院整体搬迁项目</t>
  </si>
  <si>
    <t>曾都区小计（22个）</t>
  </si>
  <si>
    <t>广水市水利和湖泊局</t>
  </si>
  <si>
    <t>广水市农村供水提档升级工程项目</t>
  </si>
  <si>
    <t>曾都区宏图建设开发有限公司</t>
  </si>
  <si>
    <t>何店高质量示范区征地拆迁工程</t>
  </si>
  <si>
    <t>广水市郝店中心卫生院</t>
  </si>
  <si>
    <t>广水市郝店镇中心卫生院建设项目</t>
  </si>
  <si>
    <t>随州市两水东路（北外环——烟化路）道路工程建设项目</t>
  </si>
  <si>
    <t>广水市交通局</t>
  </si>
  <si>
    <t>广水市北门综合客运站项目</t>
  </si>
  <si>
    <t>福银高速随州收费站出口道路环境综合整治工程项目</t>
  </si>
  <si>
    <t>广水市住建局</t>
  </si>
  <si>
    <t>广水市应山东大、督察巷农副产品交易市场提档升级改造工程项目</t>
  </si>
  <si>
    <t>随州市曾都区经济开发区城市基础设施改造提升项目</t>
  </si>
  <si>
    <t>广水市民政局</t>
  </si>
  <si>
    <t>广水市公益性公墓建设项目</t>
  </si>
  <si>
    <t>万店镇人民政府</t>
  </si>
  <si>
    <t>曾都区万店镇擦亮小城镇建设项目</t>
  </si>
  <si>
    <t>广水市水利局</t>
  </si>
  <si>
    <t>广水市农村饮水安全中线飞沙河水厂改扩建及管网延伸工程</t>
  </si>
  <si>
    <t>何店镇人民政府</t>
  </si>
  <si>
    <t>曾都区何店镇擦亮小城镇建设项目</t>
  </si>
  <si>
    <t>广水市绿色生态有限公司</t>
  </si>
  <si>
    <t>广水市杨涟故居整修
及配套文旅建设项目</t>
  </si>
  <si>
    <t>府河镇人民政府</t>
  </si>
  <si>
    <t>曾都区府河镇擦亮小城镇建设项目</t>
  </si>
  <si>
    <t>印台医院</t>
  </si>
  <si>
    <t>印台医院整体搬迁项目</t>
  </si>
  <si>
    <t>洛阳镇人民政府</t>
  </si>
  <si>
    <t>曾都区洛阳镇擦亮小城镇建设项目</t>
  </si>
  <si>
    <t>广水市农村饮水安全东线霞家河水厂改扩建及管网延伸工程</t>
  </si>
  <si>
    <t>随州市何店高质量发展示范区循环道路
建设项目</t>
  </si>
  <si>
    <t>中国风谷产业园配套基础设施（一期）项目</t>
  </si>
  <si>
    <t>福银高速随州收费站出口道路提质升级项目</t>
  </si>
  <si>
    <t>广水市文化旅游产业投资有限公司</t>
  </si>
  <si>
    <t>广水市应山城区飞沙河水厂（三水厂）扩建工程项目</t>
  </si>
  <si>
    <t>曾都区交通运输局</t>
  </si>
  <si>
    <t>曾都区“三年消危”桥梁改造项目</t>
  </si>
  <si>
    <t>广水市第一人民医院</t>
  </si>
  <si>
    <t>广水市第一人民医院肿瘤、精神病、老年病专科综合大楼</t>
  </si>
  <si>
    <t>曾都区2022年农村公路渡改桥工程</t>
  </si>
  <si>
    <t>曾都区道路交通安全隐患整改及农村公路平交路口安全提升工程</t>
  </si>
  <si>
    <t>曾都区水利和湖泊局</t>
  </si>
  <si>
    <t>曾都区天星沟、青龙寺和分水岭水库除险加固工程</t>
  </si>
  <si>
    <t>新庙和铁栏沟水库安全隐患整治</t>
  </si>
  <si>
    <t>两河口、桃园河两座中型水库应急抢险资金</t>
  </si>
  <si>
    <t>曾都区自然灾害风险普查</t>
  </si>
  <si>
    <t>随州市曾都区92座小型水库安全监测设施</t>
  </si>
  <si>
    <t>曾都区府河镇卫生院发热门诊</t>
  </si>
  <si>
    <t>曾都区农业农村局</t>
  </si>
  <si>
    <t>曾都区高标准农田建设项目</t>
  </si>
  <si>
    <t>高新区农业农村局</t>
  </si>
  <si>
    <t>2022年度随州高新区美丽乡村建设项目</t>
  </si>
  <si>
    <t xml:space="preserve"> 随县长岗镇人民政府</t>
  </si>
  <si>
    <t>随州市长岗镇农村人居环境综合整治</t>
  </si>
  <si>
    <t>附表38</t>
  </si>
  <si>
    <t>2022年市本级新增地方政府债券资金使用安排表</t>
  </si>
  <si>
    <t>序号</t>
  </si>
  <si>
    <t>区划</t>
  </si>
  <si>
    <t>单位</t>
  </si>
  <si>
    <t>项目金额</t>
  </si>
  <si>
    <t>附表40</t>
  </si>
  <si>
    <r>
      <rPr>
        <sz val="20"/>
        <rFont val="方正大标宋简体"/>
        <charset val="134"/>
      </rPr>
      <t>全市</t>
    </r>
    <r>
      <rPr>
        <sz val="20"/>
        <rFont val="Times New Roman"/>
        <charset val="134"/>
      </rPr>
      <t>2022</t>
    </r>
    <r>
      <rPr>
        <sz val="20"/>
        <rFont val="方正大标宋简体"/>
        <charset val="134"/>
      </rPr>
      <t>年社会保险基金预算收入表</t>
    </r>
  </si>
  <si>
    <r>
      <rPr>
        <sz val="11"/>
        <rFont val="宋体"/>
        <charset val="134"/>
      </rPr>
      <t>备注：</t>
    </r>
    <r>
      <rPr>
        <sz val="11"/>
        <rFont val="Times New Roman"/>
        <charset val="134"/>
      </rPr>
      <t>1</t>
    </r>
    <r>
      <rPr>
        <sz val="11"/>
        <rFont val="宋体"/>
        <charset val="134"/>
      </rPr>
      <t>、根据《湖北省全面推进生育保险和职工基本医疗保险合并实施意见》（鄂医保发﹝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t>
    </r>
    <r>
      <rPr>
        <sz val="11"/>
        <rFont val="Times New Roman"/>
        <charset val="134"/>
      </rPr>
      <t>2</t>
    </r>
    <r>
      <rPr>
        <sz val="11"/>
        <rFont val="宋体"/>
        <charset val="134"/>
      </rPr>
      <t>、根据《省人民政府关于完善企业职工基本养老保险省级统筹制度的通知》要求，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年起，我省采取市县编制收支计划、省级汇总审核下达的程序，编制全省企业养老保险基金预算，经省级人大批准后下达各地执行，省以下地方社保基金预算草案不再包含企业养老保险基金预算</t>
    </r>
    <r>
      <rPr>
        <sz val="11"/>
        <rFont val="Times New Roman"/>
        <charset val="134"/>
      </rPr>
      <t xml:space="preserve"> </t>
    </r>
    <r>
      <rPr>
        <sz val="11"/>
        <rFont val="宋体"/>
        <charset val="134"/>
      </rPr>
      <t>。</t>
    </r>
  </si>
  <si>
    <t>附表41</t>
  </si>
  <si>
    <r>
      <rPr>
        <sz val="20"/>
        <rFont val="方正大标宋简体"/>
        <charset val="134"/>
      </rPr>
      <t>全市</t>
    </r>
    <r>
      <rPr>
        <sz val="20"/>
        <rFont val="Times New Roman"/>
        <charset val="134"/>
      </rPr>
      <t>2022</t>
    </r>
    <r>
      <rPr>
        <sz val="20"/>
        <rFont val="方正大标宋简体"/>
        <charset val="134"/>
      </rPr>
      <t>年社会保险基金预算支出表</t>
    </r>
  </si>
  <si>
    <t>二、城镇职工基本医疗保险基金支出</t>
  </si>
  <si>
    <t>附表42</t>
  </si>
  <si>
    <r>
      <rPr>
        <sz val="20"/>
        <rFont val="方正大标宋简体"/>
        <charset val="134"/>
      </rPr>
      <t>市本级</t>
    </r>
    <r>
      <rPr>
        <sz val="20"/>
        <rFont val="Times New Roman"/>
        <charset val="134"/>
      </rPr>
      <t>2022</t>
    </r>
    <r>
      <rPr>
        <sz val="20"/>
        <rFont val="方正大标宋简体"/>
        <charset val="134"/>
      </rPr>
      <t>年社会保险基金预算收入表</t>
    </r>
  </si>
  <si>
    <r>
      <rPr>
        <sz val="11"/>
        <rFont val="Times New Roman"/>
        <charset val="134"/>
      </rPr>
      <t xml:space="preserve">             </t>
    </r>
    <r>
      <rPr>
        <sz val="11"/>
        <rFont val="宋体"/>
        <charset val="134"/>
      </rPr>
      <t>其他失业保险基金收入</t>
    </r>
  </si>
  <si>
    <t>二、城镇职工基本医疗保险基金收入（含生育保险）</t>
  </si>
  <si>
    <r>
      <rPr>
        <sz val="11"/>
        <rFont val="Times New Roman"/>
        <charset val="134"/>
      </rPr>
      <t xml:space="preserve">              </t>
    </r>
    <r>
      <rPr>
        <sz val="11"/>
        <rFont val="宋体"/>
        <charset val="134"/>
      </rPr>
      <t>城镇职工基本医疗保险基金转移收入</t>
    </r>
  </si>
  <si>
    <r>
      <rPr>
        <sz val="11"/>
        <rFont val="Times New Roman"/>
        <charset val="134"/>
      </rPr>
      <t xml:space="preserve">             </t>
    </r>
    <r>
      <rPr>
        <sz val="11"/>
        <rFont val="宋体"/>
        <charset val="134"/>
      </rPr>
      <t>工伤保险基金转移收入</t>
    </r>
  </si>
  <si>
    <r>
      <rPr>
        <sz val="11"/>
        <rFont val="Times New Roman"/>
        <charset val="134"/>
      </rPr>
      <t xml:space="preserve">               </t>
    </r>
    <r>
      <rPr>
        <sz val="11"/>
        <rFont val="宋体"/>
        <charset val="134"/>
      </rPr>
      <t>机关事业单位基本养老保险基金转移收入</t>
    </r>
  </si>
  <si>
    <r>
      <rPr>
        <sz val="11"/>
        <rFont val="Times New Roman"/>
        <charset val="134"/>
      </rPr>
      <t xml:space="preserve">              </t>
    </r>
    <r>
      <rPr>
        <sz val="11"/>
        <rFont val="宋体"/>
        <charset val="134"/>
      </rPr>
      <t>城乡居民基本医疗保险基金</t>
    </r>
    <r>
      <rPr>
        <sz val="11"/>
        <rFont val="Times New Roman"/>
        <charset val="134"/>
      </rPr>
      <t xml:space="preserve"> </t>
    </r>
    <r>
      <rPr>
        <sz val="11"/>
        <rFont val="宋体"/>
        <charset val="134"/>
      </rPr>
      <t>财政补贴收入</t>
    </r>
  </si>
  <si>
    <r>
      <rPr>
        <sz val="11"/>
        <rFont val="黑体"/>
        <charset val="134"/>
      </rPr>
      <t>附表</t>
    </r>
    <r>
      <rPr>
        <sz val="11"/>
        <rFont val="Times New Roman"/>
        <charset val="134"/>
      </rPr>
      <t>43</t>
    </r>
  </si>
  <si>
    <r>
      <rPr>
        <sz val="20"/>
        <rFont val="方正大标宋简体"/>
        <charset val="134"/>
      </rPr>
      <t>市本级</t>
    </r>
    <r>
      <rPr>
        <sz val="20"/>
        <rFont val="Times New Roman"/>
        <charset val="134"/>
      </rPr>
      <t>2022</t>
    </r>
    <r>
      <rPr>
        <sz val="20"/>
        <rFont val="方正大标宋简体"/>
        <charset val="134"/>
      </rPr>
      <t>年社会保险基金预算支出表</t>
    </r>
  </si>
  <si>
    <t>二、城镇职工基本医疗保险基金支出(含生育保险)</t>
  </si>
  <si>
    <r>
      <rPr>
        <sz val="11"/>
        <rFont val="Times New Roman"/>
        <charset val="134"/>
      </rPr>
      <t xml:space="preserve">              </t>
    </r>
    <r>
      <rPr>
        <sz val="11"/>
        <rFont val="宋体"/>
        <charset val="134"/>
      </rPr>
      <t>其他职工基本医疗保险基金支出</t>
    </r>
  </si>
  <si>
    <t>附表44</t>
  </si>
  <si>
    <r>
      <rPr>
        <sz val="20"/>
        <rFont val="方正大标宋简体"/>
        <charset val="134"/>
      </rPr>
      <t>市本级</t>
    </r>
    <r>
      <rPr>
        <sz val="20"/>
        <rFont val="Times New Roman"/>
        <charset val="134"/>
      </rPr>
      <t>2022</t>
    </r>
    <r>
      <rPr>
        <sz val="20"/>
        <rFont val="方正大标宋简体"/>
        <charset val="134"/>
      </rPr>
      <t>年社会保险基金预算结余表</t>
    </r>
  </si>
  <si>
    <r>
      <rPr>
        <sz val="11"/>
        <rFont val="Times New Roman"/>
        <charset val="134"/>
      </rPr>
      <t xml:space="preserve">                </t>
    </r>
    <r>
      <rPr>
        <sz val="11"/>
        <rFont val="宋体"/>
        <charset val="134"/>
      </rPr>
      <t>单位：万元</t>
    </r>
  </si>
  <si>
    <t>市本级社会保险基金年末滚存结余</t>
  </si>
  <si>
    <t>一、失业保险基金年末滚存结余</t>
  </si>
  <si>
    <t>二、城镇职工基本医疗保险基金年末滚存结余（含生育保险）</t>
  </si>
  <si>
    <t>三、工伤保险基金年末滚存结余</t>
  </si>
  <si>
    <t>四、城乡居民基本养老保险基金滚存结余</t>
  </si>
  <si>
    <t>五、机关事业单位基本养老保险基金滚存结余</t>
  </si>
  <si>
    <t>六、城乡居民基本医疗保险基金滚存结余</t>
  </si>
  <si>
    <r>
      <rPr>
        <sz val="11"/>
        <rFont val="宋体"/>
        <charset val="134"/>
      </rPr>
      <t>名词解释：社会保险是由政府举办的主要由企业和职工缴费筹资的社会保障计划，其缴费收入是政府重要的财政收入。社会保险基金收入是一种强制性的专款专用的财政收入形式，其收入要专项用于政府社会保险计划的开支。</t>
    </r>
    <r>
      <rPr>
        <sz val="11"/>
        <rFont val="Times New Roman"/>
        <charset val="134"/>
      </rPr>
      <t xml:space="preserve">
</t>
    </r>
    <r>
      <rPr>
        <sz val="11"/>
        <rFont val="宋体"/>
        <charset val="134"/>
      </rPr>
      <t>我国的社会保险基金收入按项目划分可分为基本养老保险基金收入、失业保险基金收入、基本医疗保险基金收入、工伤保险基金收入和生育保险基金收入。其中每个保险基金收入项目中又分为保险费收入、财政补贴收入、其他收入、利息收入。</t>
    </r>
    <r>
      <rPr>
        <sz val="11"/>
        <rFont val="Times New Roman"/>
        <charset val="134"/>
      </rPr>
      <t xml:space="preserve">
1</t>
    </r>
    <r>
      <rPr>
        <sz val="11"/>
        <rFont val="宋体"/>
        <charset val="134"/>
      </rPr>
      <t>、社会保险费收入，是指缴费单位和缴费个人按纳费基数的一定比例分别交纳的养老保险费、失业保险费、医疗保险费等收入。</t>
    </r>
    <r>
      <rPr>
        <sz val="11"/>
        <rFont val="Times New Roman"/>
        <charset val="134"/>
      </rPr>
      <t xml:space="preserve">
2</t>
    </r>
    <r>
      <rPr>
        <sz val="11"/>
        <rFont val="宋体"/>
        <charset val="134"/>
      </rPr>
      <t>、财政补贴收入是指收到的国家财政部门给予的各项社会保险基金的补贴。</t>
    </r>
    <r>
      <rPr>
        <sz val="11"/>
        <rFont val="Times New Roman"/>
        <charset val="134"/>
      </rPr>
      <t xml:space="preserve">
3</t>
    </r>
    <r>
      <rPr>
        <sz val="11"/>
        <rFont val="宋体"/>
        <charset val="134"/>
      </rPr>
      <t>、其他收入包含转移收入、往来业务收入等。</t>
    </r>
    <r>
      <rPr>
        <sz val="11"/>
        <rFont val="Times New Roman"/>
        <charset val="134"/>
      </rPr>
      <t xml:space="preserve">
4</t>
    </r>
    <r>
      <rPr>
        <sz val="11"/>
        <rFont val="宋体"/>
        <charset val="134"/>
      </rPr>
      <t>、社会保险基金支出，是指支付社会保险待遇资金。</t>
    </r>
    <r>
      <rPr>
        <sz val="11"/>
        <rFont val="Times New Roman"/>
        <charset val="134"/>
      </rPr>
      <t xml:space="preserve">
5</t>
    </r>
    <r>
      <rPr>
        <sz val="11"/>
        <rFont val="宋体"/>
        <charset val="134"/>
      </rPr>
      <t>、其它支出包含转移支出、国家规定的政策性支出等。</t>
    </r>
    <r>
      <rPr>
        <sz val="11"/>
        <rFont val="Times New Roman"/>
        <charset val="134"/>
      </rPr>
      <t xml:space="preserve">
</t>
    </r>
    <r>
      <rPr>
        <sz val="11"/>
        <rFont val="宋体"/>
        <charset val="134"/>
      </rPr>
      <t>补充说明：根据《湖北省全面推进生育保险和职工基本医疗保险合并实施意见》（鄂医保发﹝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根据《省人民政府关于完善企业职工基本养老保险省级统筹制度的通知》要求，2021年起，我省采取市县编制收支计划、省级汇总审核下达的程序，编制全省企业养老保险基金预算，经省级人大批准后下达各地执行 。</t>
    </r>
    <r>
      <rPr>
        <sz val="11"/>
        <rFont val="Times New Roman"/>
        <charset val="134"/>
      </rPr>
      <t xml:space="preserve">
</t>
    </r>
  </si>
  <si>
    <t>附表45</t>
  </si>
  <si>
    <r>
      <rPr>
        <sz val="20"/>
        <rFont val="方正大标宋简体"/>
        <charset val="134"/>
      </rPr>
      <t>全市</t>
    </r>
    <r>
      <rPr>
        <sz val="20"/>
        <rFont val="Times New Roman"/>
        <charset val="134"/>
      </rPr>
      <t>2022</t>
    </r>
    <r>
      <rPr>
        <sz val="20"/>
        <rFont val="方正大标宋简体"/>
        <charset val="134"/>
      </rPr>
      <t>年国有资本经营预算收入表</t>
    </r>
  </si>
  <si>
    <r>
      <rPr>
        <sz val="11"/>
        <rFont val="Times New Roman"/>
        <charset val="134"/>
      </rPr>
      <t>编制单位：市国资委</t>
    </r>
    <r>
      <rPr>
        <sz val="11"/>
        <rFont val="Times New Roman"/>
        <charset val="134"/>
      </rPr>
      <t xml:space="preserve">  </t>
    </r>
    <r>
      <rPr>
        <sz val="10"/>
        <rFont val="宋体"/>
        <charset val="134"/>
      </rPr>
      <t>市财政局</t>
    </r>
  </si>
  <si>
    <r>
      <rPr>
        <sz val="11"/>
        <rFont val="Times New Roman"/>
        <charset val="134"/>
      </rPr>
      <t xml:space="preserve">             </t>
    </r>
    <r>
      <rPr>
        <sz val="10"/>
        <rFont val="宋体"/>
        <charset val="134"/>
      </rPr>
      <t>单位：万元</t>
    </r>
  </si>
  <si>
    <r>
      <rPr>
        <sz val="11"/>
        <rFont val="Times New Roman"/>
        <charset val="134"/>
      </rPr>
      <t>国有资本经营预算转移支付收入</t>
    </r>
  </si>
  <si>
    <r>
      <rPr>
        <sz val="11"/>
        <rFont val="Times New Roman"/>
        <charset val="134"/>
      </rPr>
      <t>上年结转收入</t>
    </r>
  </si>
  <si>
    <t>附表46</t>
  </si>
  <si>
    <r>
      <rPr>
        <sz val="20"/>
        <rFont val="方正大标宋简体"/>
        <charset val="134"/>
      </rPr>
      <t>全市</t>
    </r>
    <r>
      <rPr>
        <sz val="20"/>
        <rFont val="Times New Roman"/>
        <charset val="134"/>
      </rPr>
      <t>2022</t>
    </r>
    <r>
      <rPr>
        <sz val="20"/>
        <rFont val="方正大标宋简体"/>
        <charset val="134"/>
      </rPr>
      <t>年国有资本经营预算支出表</t>
    </r>
  </si>
  <si>
    <r>
      <rPr>
        <sz val="12"/>
        <rFont val="Times New Roman"/>
        <charset val="134"/>
      </rPr>
      <t xml:space="preserve"> </t>
    </r>
    <r>
      <rPr>
        <sz val="12"/>
        <rFont val="宋体"/>
        <charset val="134"/>
      </rPr>
      <t>单位：万元</t>
    </r>
  </si>
  <si>
    <r>
      <rPr>
        <sz val="12"/>
        <rFont val="黑体"/>
        <charset val="134"/>
      </rPr>
      <t>附表</t>
    </r>
    <r>
      <rPr>
        <sz val="12"/>
        <rFont val="Times New Roman"/>
        <charset val="134"/>
      </rPr>
      <t>47</t>
    </r>
  </si>
  <si>
    <r>
      <rPr>
        <sz val="20"/>
        <rFont val="方正大标宋简体"/>
        <charset val="134"/>
      </rPr>
      <t>市本级</t>
    </r>
    <r>
      <rPr>
        <sz val="20"/>
        <rFont val="Times New Roman"/>
        <charset val="134"/>
      </rPr>
      <t>2022</t>
    </r>
    <r>
      <rPr>
        <sz val="20"/>
        <rFont val="方正大标宋简体"/>
        <charset val="134"/>
      </rPr>
      <t>年国有资本经营预算收入表</t>
    </r>
  </si>
  <si>
    <r>
      <rPr>
        <sz val="10"/>
        <rFont val="黑体"/>
        <charset val="134"/>
      </rPr>
      <t>项</t>
    </r>
    <r>
      <rPr>
        <sz val="10"/>
        <rFont val="Times New Roman"/>
        <charset val="134"/>
      </rPr>
      <t xml:space="preserve">    </t>
    </r>
    <r>
      <rPr>
        <sz val="10"/>
        <rFont val="黑体"/>
        <charset val="134"/>
      </rPr>
      <t>目</t>
    </r>
  </si>
  <si>
    <r>
      <rPr>
        <b/>
        <sz val="10"/>
        <rFont val="Times New Roman"/>
        <charset val="134"/>
      </rPr>
      <t xml:space="preserve"> </t>
    </r>
    <r>
      <rPr>
        <b/>
        <sz val="10"/>
        <rFont val="宋体"/>
        <charset val="134"/>
      </rPr>
      <t>国</t>
    </r>
    <r>
      <rPr>
        <b/>
        <sz val="10"/>
        <rFont val="Times New Roman"/>
        <charset val="134"/>
      </rPr>
      <t xml:space="preserve"> </t>
    </r>
    <r>
      <rPr>
        <b/>
        <sz val="10"/>
        <rFont val="宋体"/>
        <charset val="134"/>
      </rPr>
      <t>有</t>
    </r>
    <r>
      <rPr>
        <b/>
        <sz val="10"/>
        <rFont val="Times New Roman"/>
        <charset val="134"/>
      </rPr>
      <t xml:space="preserve"> </t>
    </r>
    <r>
      <rPr>
        <b/>
        <sz val="10"/>
        <rFont val="宋体"/>
        <charset val="134"/>
      </rPr>
      <t>资 本 经 营 收 入合计</t>
    </r>
  </si>
  <si>
    <t>一、利润收入</t>
  </si>
  <si>
    <r>
      <rPr>
        <sz val="10"/>
        <rFont val="Times New Roman"/>
        <charset val="134"/>
      </rPr>
      <t xml:space="preserve"> </t>
    </r>
    <r>
      <rPr>
        <sz val="10"/>
        <rFont val="宋体"/>
        <charset val="134"/>
      </rPr>
      <t>其他国有资本经营预算企业利润收入</t>
    </r>
  </si>
  <si>
    <r>
      <rPr>
        <sz val="10"/>
        <rFont val="Times New Roman"/>
        <charset val="134"/>
      </rPr>
      <t xml:space="preserve"> </t>
    </r>
    <r>
      <rPr>
        <sz val="10"/>
        <rFont val="宋体"/>
        <charset val="134"/>
      </rPr>
      <t>随州市金盾押运公司</t>
    </r>
  </si>
  <si>
    <r>
      <rPr>
        <sz val="10"/>
        <rFont val="宋体"/>
        <charset val="134"/>
      </rPr>
      <t>按</t>
    </r>
    <r>
      <rPr>
        <sz val="10"/>
        <rFont val="Times New Roman"/>
        <charset val="134"/>
      </rPr>
      <t>2021</t>
    </r>
    <r>
      <rPr>
        <sz val="10"/>
        <rFont val="宋体"/>
        <charset val="134"/>
      </rPr>
      <t>年预算利润</t>
    </r>
    <r>
      <rPr>
        <sz val="10"/>
        <rFont val="Times New Roman"/>
        <charset val="134"/>
      </rPr>
      <t>171.04</t>
    </r>
    <r>
      <rPr>
        <sz val="10"/>
        <rFont val="宋体"/>
        <charset val="134"/>
      </rPr>
      <t>万元的</t>
    </r>
    <r>
      <rPr>
        <sz val="10"/>
        <rFont val="Times New Roman"/>
        <charset val="134"/>
      </rPr>
      <t>30%</t>
    </r>
    <r>
      <rPr>
        <sz val="10"/>
        <rFont val="宋体"/>
        <charset val="134"/>
      </rPr>
      <t>征收</t>
    </r>
  </si>
  <si>
    <t>随州国有资本投资有限公司</t>
  </si>
  <si>
    <r>
      <rPr>
        <sz val="10"/>
        <rFont val="宋体"/>
        <charset val="134"/>
      </rPr>
      <t>按</t>
    </r>
    <r>
      <rPr>
        <sz val="10"/>
        <rFont val="Times New Roman"/>
        <charset val="134"/>
      </rPr>
      <t>2021</t>
    </r>
    <r>
      <rPr>
        <sz val="10"/>
        <rFont val="宋体"/>
        <charset val="134"/>
      </rPr>
      <t>年预算利润</t>
    </r>
    <r>
      <rPr>
        <sz val="10"/>
        <rFont val="Times New Roman"/>
        <charset val="134"/>
      </rPr>
      <t>18896</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</si>
  <si>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随州市高新投</t>
    </r>
  </si>
  <si>
    <r>
      <rPr>
        <sz val="10"/>
        <rFont val="宋体"/>
        <charset val="134"/>
      </rPr>
      <t>按</t>
    </r>
    <r>
      <rPr>
        <sz val="10"/>
        <rFont val="Times New Roman"/>
        <charset val="134"/>
      </rPr>
      <t>2021</t>
    </r>
    <r>
      <rPr>
        <sz val="10"/>
        <rFont val="宋体"/>
        <charset val="134"/>
      </rPr>
      <t>年预算利润</t>
    </r>
    <r>
      <rPr>
        <sz val="10"/>
        <rFont val="Times New Roman"/>
        <charset val="134"/>
      </rPr>
      <t>733.34</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</si>
  <si>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随州市金控集团</t>
    </r>
  </si>
  <si>
    <r>
      <rPr>
        <sz val="10"/>
        <rFont val="宋体"/>
        <charset val="134"/>
      </rPr>
      <t>按</t>
    </r>
    <r>
      <rPr>
        <sz val="10"/>
        <rFont val="Times New Roman"/>
        <charset val="134"/>
      </rPr>
      <t>2021</t>
    </r>
    <r>
      <rPr>
        <sz val="10"/>
        <rFont val="宋体"/>
        <charset val="134"/>
      </rPr>
      <t>年预算利润</t>
    </r>
    <r>
      <rPr>
        <sz val="10"/>
        <rFont val="Times New Roman"/>
        <charset val="134"/>
      </rPr>
      <t>330</t>
    </r>
    <r>
      <rPr>
        <sz val="10"/>
        <rFont val="宋体"/>
        <charset val="134"/>
      </rPr>
      <t>万元的</t>
    </r>
    <r>
      <rPr>
        <sz val="10"/>
        <rFont val="Times New Roman"/>
        <charset val="134"/>
      </rPr>
      <t>30%</t>
    </r>
    <r>
      <rPr>
        <sz val="10"/>
        <rFont val="宋体"/>
        <charset val="134"/>
      </rPr>
      <t>征收</t>
    </r>
  </si>
  <si>
    <t>随州市粮食储备公司</t>
  </si>
  <si>
    <r>
      <rPr>
        <sz val="10"/>
        <rFont val="宋体"/>
        <charset val="134"/>
      </rPr>
      <t>按</t>
    </r>
    <r>
      <rPr>
        <sz val="10"/>
        <rFont val="Times New Roman"/>
        <charset val="134"/>
      </rPr>
      <t>2021</t>
    </r>
    <r>
      <rPr>
        <sz val="10"/>
        <rFont val="宋体"/>
        <charset val="134"/>
      </rPr>
      <t>年预算利润</t>
    </r>
    <r>
      <rPr>
        <sz val="10"/>
        <rFont val="Times New Roman"/>
        <charset val="134"/>
      </rPr>
      <t>39.2</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</si>
  <si>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中房集团</t>
    </r>
  </si>
  <si>
    <r>
      <rPr>
        <sz val="10"/>
        <rFont val="宋体"/>
        <charset val="134"/>
      </rPr>
      <t>按</t>
    </r>
    <r>
      <rPr>
        <sz val="10"/>
        <rFont val="Times New Roman"/>
        <charset val="134"/>
      </rPr>
      <t>2021</t>
    </r>
    <r>
      <rPr>
        <sz val="10"/>
        <rFont val="宋体"/>
        <charset val="134"/>
      </rPr>
      <t>年预算利润</t>
    </r>
    <r>
      <rPr>
        <sz val="10"/>
        <rFont val="Times New Roman"/>
        <charset val="134"/>
      </rPr>
      <t>-420</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</si>
  <si>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随州保安服务公司</t>
    </r>
  </si>
  <si>
    <r>
      <rPr>
        <sz val="10"/>
        <rFont val="宋体"/>
        <charset val="134"/>
      </rPr>
      <t>按</t>
    </r>
    <r>
      <rPr>
        <sz val="10"/>
        <rFont val="Times New Roman"/>
        <charset val="134"/>
      </rPr>
      <t>2021</t>
    </r>
    <r>
      <rPr>
        <sz val="10"/>
        <rFont val="宋体"/>
        <charset val="134"/>
      </rPr>
      <t>年预算利润</t>
    </r>
    <r>
      <rPr>
        <sz val="10"/>
        <rFont val="Times New Roman"/>
        <charset val="134"/>
      </rPr>
      <t>-187</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</si>
  <si>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随州鸿运公司</t>
    </r>
  </si>
  <si>
    <r>
      <rPr>
        <sz val="10"/>
        <rFont val="宋体"/>
        <charset val="134"/>
      </rPr>
      <t>湖北文旅投股利分红</t>
    </r>
    <r>
      <rPr>
        <sz val="10"/>
        <rFont val="Times New Roman"/>
        <charset val="134"/>
      </rPr>
      <t>6.8</t>
    </r>
    <r>
      <rPr>
        <sz val="10"/>
        <rFont val="宋体"/>
        <charset val="134"/>
      </rPr>
      <t>万元</t>
    </r>
  </si>
  <si>
    <r>
      <rPr>
        <sz val="10"/>
        <rFont val="Times New Roman"/>
        <charset val="134"/>
      </rPr>
      <t xml:space="preserve"> </t>
    </r>
    <r>
      <rPr>
        <sz val="10"/>
        <rFont val="宋体"/>
        <charset val="134"/>
      </rPr>
      <t>二、股利、股息收入</t>
    </r>
  </si>
  <si>
    <r>
      <rPr>
        <sz val="10"/>
        <rFont val="Times New Roman"/>
        <charset val="134"/>
      </rPr>
      <t xml:space="preserve">     </t>
    </r>
    <r>
      <rPr>
        <sz val="10"/>
        <rFont val="宋体"/>
        <charset val="134"/>
      </rPr>
      <t>国有参股公司股利、股息收入</t>
    </r>
  </si>
  <si>
    <r>
      <rPr>
        <sz val="10"/>
        <rFont val="宋体"/>
        <charset val="134"/>
      </rPr>
      <t>政府参股齐星车身实际分红</t>
    </r>
    <r>
      <rPr>
        <sz val="10"/>
        <rFont val="Times New Roman"/>
        <charset val="134"/>
      </rPr>
      <t>150</t>
    </r>
    <r>
      <rPr>
        <sz val="10"/>
        <rFont val="宋体"/>
        <charset val="134"/>
      </rPr>
      <t>万元</t>
    </r>
  </si>
  <si>
    <r>
      <rPr>
        <sz val="10"/>
        <rFont val="Times New Roman"/>
        <charset val="134"/>
      </rPr>
      <t xml:space="preserve"> </t>
    </r>
    <r>
      <rPr>
        <sz val="10"/>
        <rFont val="宋体"/>
        <charset val="134"/>
      </rPr>
      <t>三、产权转让收入</t>
    </r>
  </si>
  <si>
    <r>
      <rPr>
        <sz val="10"/>
        <rFont val="Times New Roman"/>
        <charset val="134"/>
      </rPr>
      <t xml:space="preserve"> </t>
    </r>
    <r>
      <rPr>
        <sz val="10"/>
        <rFont val="宋体"/>
        <charset val="134"/>
      </rPr>
      <t>四、清算收入</t>
    </r>
  </si>
  <si>
    <r>
      <rPr>
        <sz val="10"/>
        <rFont val="Times New Roman"/>
        <charset val="134"/>
      </rPr>
      <t xml:space="preserve"> </t>
    </r>
    <r>
      <rPr>
        <sz val="10"/>
        <rFont val="宋体"/>
        <charset val="134"/>
      </rPr>
      <t>五、其他国有资本经营收入</t>
    </r>
  </si>
  <si>
    <r>
      <rPr>
        <b/>
        <sz val="10"/>
        <rFont val="宋体"/>
        <charset val="134"/>
      </rPr>
      <t>收</t>
    </r>
    <r>
      <rPr>
        <b/>
        <sz val="10"/>
        <rFont val="Times New Roman"/>
        <charset val="134"/>
      </rPr>
      <t xml:space="preserve"> </t>
    </r>
    <r>
      <rPr>
        <b/>
        <sz val="10"/>
        <rFont val="宋体"/>
        <charset val="134"/>
      </rPr>
      <t>入</t>
    </r>
    <r>
      <rPr>
        <b/>
        <sz val="10"/>
        <rFont val="Times New Roman"/>
        <charset val="134"/>
      </rPr>
      <t xml:space="preserve"> </t>
    </r>
    <r>
      <rPr>
        <b/>
        <sz val="10"/>
        <rFont val="宋体"/>
        <charset val="134"/>
      </rPr>
      <t>总计</t>
    </r>
  </si>
  <si>
    <r>
      <rPr>
        <sz val="12"/>
        <rFont val="黑体"/>
        <charset val="134"/>
      </rPr>
      <t>附表</t>
    </r>
    <r>
      <rPr>
        <sz val="12"/>
        <rFont val="Times New Roman"/>
        <charset val="134"/>
      </rPr>
      <t>48</t>
    </r>
  </si>
  <si>
    <r>
      <rPr>
        <sz val="20"/>
        <rFont val="方正大标宋简体"/>
        <charset val="134"/>
      </rPr>
      <t>市本级</t>
    </r>
    <r>
      <rPr>
        <sz val="20"/>
        <rFont val="Times New Roman"/>
        <charset val="134"/>
      </rPr>
      <t>2022</t>
    </r>
    <r>
      <rPr>
        <sz val="20"/>
        <rFont val="方正大标宋简体"/>
        <charset val="134"/>
      </rPr>
      <t>年国有资本经营预算支出表</t>
    </r>
  </si>
  <si>
    <r>
      <rPr>
        <sz val="10"/>
        <rFont val="黑体"/>
        <charset val="134"/>
      </rPr>
      <t>科目</t>
    </r>
  </si>
  <si>
    <r>
      <rPr>
        <sz val="10"/>
        <rFont val="黑体"/>
        <charset val="134"/>
      </rPr>
      <t>项</t>
    </r>
    <r>
      <rPr>
        <sz val="10"/>
        <rFont val="Times New Roman"/>
        <charset val="134"/>
      </rPr>
      <t xml:space="preserve">  </t>
    </r>
    <r>
      <rPr>
        <sz val="10"/>
        <rFont val="黑体"/>
        <charset val="134"/>
      </rPr>
      <t>目</t>
    </r>
  </si>
  <si>
    <r>
      <rPr>
        <sz val="10"/>
        <rFont val="黑体"/>
        <charset val="134"/>
      </rPr>
      <t>预算数</t>
    </r>
  </si>
  <si>
    <r>
      <rPr>
        <sz val="10"/>
        <rFont val="黑体"/>
        <charset val="134"/>
      </rPr>
      <t>备注</t>
    </r>
  </si>
  <si>
    <r>
      <rPr>
        <b/>
        <sz val="10"/>
        <rFont val="宋体"/>
        <charset val="134"/>
      </rPr>
      <t>国</t>
    </r>
    <r>
      <rPr>
        <b/>
        <sz val="10"/>
        <rFont val="Times New Roman"/>
        <charset val="134"/>
      </rPr>
      <t xml:space="preserve"> </t>
    </r>
    <r>
      <rPr>
        <b/>
        <sz val="10"/>
        <rFont val="宋体"/>
        <charset val="134"/>
      </rPr>
      <t>有</t>
    </r>
    <r>
      <rPr>
        <b/>
        <sz val="10"/>
        <rFont val="Times New Roman"/>
        <charset val="134"/>
      </rPr>
      <t xml:space="preserve"> </t>
    </r>
    <r>
      <rPr>
        <b/>
        <sz val="10"/>
        <rFont val="宋体"/>
        <charset val="134"/>
      </rPr>
      <t>资</t>
    </r>
    <r>
      <rPr>
        <b/>
        <sz val="10"/>
        <rFont val="Times New Roman"/>
        <charset val="134"/>
      </rPr>
      <t xml:space="preserve"> </t>
    </r>
    <r>
      <rPr>
        <b/>
        <sz val="10"/>
        <rFont val="宋体"/>
        <charset val="134"/>
      </rPr>
      <t>本</t>
    </r>
    <r>
      <rPr>
        <b/>
        <sz val="10"/>
        <rFont val="Times New Roman"/>
        <charset val="134"/>
      </rPr>
      <t xml:space="preserve"> </t>
    </r>
    <r>
      <rPr>
        <b/>
        <sz val="10"/>
        <rFont val="宋体"/>
        <charset val="134"/>
      </rPr>
      <t>经</t>
    </r>
    <r>
      <rPr>
        <b/>
        <sz val="10"/>
        <rFont val="Times New Roman"/>
        <charset val="134"/>
      </rPr>
      <t xml:space="preserve"> </t>
    </r>
    <r>
      <rPr>
        <b/>
        <sz val="10"/>
        <rFont val="宋体"/>
        <charset val="134"/>
      </rPr>
      <t>营</t>
    </r>
    <r>
      <rPr>
        <b/>
        <sz val="10"/>
        <rFont val="Times New Roman"/>
        <charset val="134"/>
      </rPr>
      <t xml:space="preserve"> </t>
    </r>
    <r>
      <rPr>
        <b/>
        <sz val="10"/>
        <rFont val="宋体"/>
        <charset val="134"/>
      </rPr>
      <t>支</t>
    </r>
    <r>
      <rPr>
        <b/>
        <sz val="10"/>
        <rFont val="Times New Roman"/>
        <charset val="134"/>
      </rPr>
      <t xml:space="preserve"> </t>
    </r>
    <r>
      <rPr>
        <b/>
        <sz val="10"/>
        <rFont val="宋体"/>
        <charset val="134"/>
      </rPr>
      <t>出合计</t>
    </r>
  </si>
  <si>
    <r>
      <rPr>
        <sz val="10"/>
        <rFont val="宋体"/>
        <charset val="134"/>
      </rPr>
      <t>一、社会保障和就业支出</t>
    </r>
  </si>
  <si>
    <r>
      <rPr>
        <sz val="10"/>
        <rFont val="Times New Roman"/>
        <charset val="134"/>
      </rPr>
      <t xml:space="preserve">    </t>
    </r>
    <r>
      <rPr>
        <sz val="10"/>
        <rFont val="宋体"/>
        <charset val="134"/>
      </rPr>
      <t>补充全国社会保障基金</t>
    </r>
  </si>
  <si>
    <r>
      <rPr>
        <sz val="10"/>
        <rFont val="Times New Roman"/>
        <charset val="134"/>
      </rPr>
      <t xml:space="preserve">       </t>
    </r>
    <r>
      <rPr>
        <sz val="10"/>
        <rFont val="宋体"/>
        <charset val="134"/>
      </rPr>
      <t>国有资本经营预算补充社保基金支出</t>
    </r>
  </si>
  <si>
    <r>
      <rPr>
        <sz val="10"/>
        <rFont val="Times New Roman"/>
        <charset val="134"/>
      </rPr>
      <t xml:space="preserve">    </t>
    </r>
    <r>
      <rPr>
        <sz val="10"/>
        <rFont val="宋体"/>
        <charset val="134"/>
      </rPr>
      <t>解决历史遗留问题及改革成本支出</t>
    </r>
  </si>
  <si>
    <t>2230105</t>
  </si>
  <si>
    <r>
      <rPr>
        <sz val="10"/>
        <rFont val="Times New Roman"/>
        <charset val="134"/>
      </rPr>
      <t xml:space="preserve">     </t>
    </r>
    <r>
      <rPr>
        <sz val="10"/>
        <rFont val="宋体"/>
        <charset val="134"/>
      </rPr>
      <t>国有企业退休人员社会化管理补助支出</t>
    </r>
  </si>
  <si>
    <r>
      <rPr>
        <sz val="10"/>
        <rFont val="Times New Roman"/>
        <charset val="134"/>
      </rPr>
      <t xml:space="preserve">     </t>
    </r>
    <r>
      <rPr>
        <sz val="10"/>
        <rFont val="宋体"/>
        <charset val="134"/>
      </rPr>
      <t>其他解决历史遗留问题及改革成本支出</t>
    </r>
  </si>
  <si>
    <r>
      <rPr>
        <sz val="10"/>
        <rFont val="宋体"/>
        <charset val="134"/>
      </rPr>
      <t>用于解决中房集团历史遗留问题（房租减免）。</t>
    </r>
  </si>
  <si>
    <r>
      <rPr>
        <sz val="10"/>
        <rFont val="Times New Roman"/>
        <charset val="134"/>
      </rPr>
      <t xml:space="preserve">    </t>
    </r>
    <r>
      <rPr>
        <sz val="10"/>
        <rFont val="宋体"/>
        <charset val="134"/>
      </rPr>
      <t>其他国有资本经营预算支出</t>
    </r>
  </si>
  <si>
    <r>
      <rPr>
        <sz val="10"/>
        <rFont val="Times New Roman"/>
        <charset val="134"/>
      </rPr>
      <t xml:space="preserve">       </t>
    </r>
    <r>
      <rPr>
        <sz val="10"/>
        <rFont val="宋体"/>
        <charset val="134"/>
      </rPr>
      <t>其他国有资本经营预算支出</t>
    </r>
  </si>
  <si>
    <r>
      <rPr>
        <sz val="10"/>
        <rFont val="宋体"/>
        <charset val="134"/>
      </rPr>
      <t>（</t>
    </r>
    <r>
      <rPr>
        <sz val="10"/>
        <rFont val="Times New Roman"/>
        <charset val="134"/>
      </rPr>
      <t>1</t>
    </r>
    <r>
      <rPr>
        <sz val="10"/>
        <rFont val="宋体"/>
        <charset val="134"/>
      </rPr>
      <t>）增加国有企业项目资本金注入</t>
    </r>
    <r>
      <rPr>
        <sz val="10"/>
        <rFont val="Times New Roman"/>
        <charset val="134"/>
      </rPr>
      <t>4085.37</t>
    </r>
    <r>
      <rPr>
        <sz val="10"/>
        <rFont val="宋体"/>
        <charset val="134"/>
      </rPr>
      <t>万元，其中：国投公司</t>
    </r>
    <r>
      <rPr>
        <sz val="10"/>
        <rFont val="Times New Roman"/>
        <charset val="134"/>
      </rPr>
      <t>3261</t>
    </r>
    <r>
      <rPr>
        <sz val="10"/>
        <rFont val="宋体"/>
        <charset val="134"/>
      </rPr>
      <t>万元，用于公共中心综合体建设；交投公司</t>
    </r>
    <r>
      <rPr>
        <sz val="10"/>
        <rFont val="Times New Roman"/>
        <charset val="134"/>
      </rPr>
      <t>39</t>
    </r>
    <r>
      <rPr>
        <sz val="10"/>
        <rFont val="宋体"/>
        <charset val="134"/>
      </rPr>
      <t>万元，解决</t>
    </r>
    <r>
      <rPr>
        <sz val="10"/>
        <rFont val="Times New Roman"/>
        <charset val="134"/>
      </rPr>
      <t>2021</t>
    </r>
    <r>
      <rPr>
        <sz val="10"/>
        <rFont val="宋体"/>
        <charset val="134"/>
      </rPr>
      <t>年公交首未站建设项目资金缺口；高新投公司</t>
    </r>
    <r>
      <rPr>
        <sz val="10"/>
        <rFont val="Times New Roman"/>
        <charset val="134"/>
      </rPr>
      <t>150</t>
    </r>
    <r>
      <rPr>
        <sz val="10"/>
        <rFont val="宋体"/>
        <charset val="134"/>
      </rPr>
      <t>万元，用于增加注册资本金，可用于漂水河东护岸市政工程建设；金控集团</t>
    </r>
    <r>
      <rPr>
        <sz val="10"/>
        <rFont val="Times New Roman"/>
        <charset val="134"/>
      </rPr>
      <t>50</t>
    </r>
    <r>
      <rPr>
        <sz val="10"/>
        <rFont val="宋体"/>
        <charset val="134"/>
      </rPr>
      <t>万元，用于解决政府担保基金、续贷周转金不足；金盾押运</t>
    </r>
    <r>
      <rPr>
        <sz val="10"/>
        <rFont val="Times New Roman"/>
        <charset val="134"/>
      </rPr>
      <t>35.37</t>
    </r>
    <r>
      <rPr>
        <sz val="10"/>
        <rFont val="宋体"/>
        <charset val="134"/>
      </rPr>
      <t>万元，用于增加企业注册资本金；市粮储公司</t>
    </r>
    <r>
      <rPr>
        <sz val="10"/>
        <rFont val="Times New Roman"/>
        <charset val="134"/>
      </rPr>
      <t>200</t>
    </r>
    <r>
      <rPr>
        <sz val="10"/>
        <rFont val="宋体"/>
        <charset val="134"/>
      </rPr>
      <t>万元，主要用于增资扩仓，支持粮食仓储能力建设。（</t>
    </r>
    <r>
      <rPr>
        <sz val="10"/>
        <rFont val="Times New Roman"/>
        <charset val="134"/>
      </rPr>
      <t>2</t>
    </r>
    <r>
      <rPr>
        <sz val="10"/>
        <rFont val="宋体"/>
        <charset val="134"/>
      </rPr>
      <t>）其他国有资本经营预算支出</t>
    </r>
    <r>
      <rPr>
        <sz val="10"/>
        <rFont val="Times New Roman"/>
        <charset val="134"/>
      </rPr>
      <t>120</t>
    </r>
    <r>
      <rPr>
        <sz val="10"/>
        <rFont val="宋体"/>
        <charset val="134"/>
      </rPr>
      <t>万元（其中：国资监管经费</t>
    </r>
    <r>
      <rPr>
        <sz val="10"/>
        <rFont val="Times New Roman"/>
        <charset val="134"/>
      </rPr>
      <t>50</t>
    </r>
    <r>
      <rPr>
        <sz val="10"/>
        <rFont val="宋体"/>
        <charset val="134"/>
      </rPr>
      <t>万元，国资国企在线监管系统建设</t>
    </r>
    <r>
      <rPr>
        <sz val="10"/>
        <rFont val="Times New Roman"/>
        <charset val="134"/>
      </rPr>
      <t>70</t>
    </r>
    <r>
      <rPr>
        <sz val="10"/>
        <rFont val="宋体"/>
        <charset val="134"/>
      </rPr>
      <t>万元）。</t>
    </r>
  </si>
  <si>
    <r>
      <rPr>
        <b/>
        <sz val="10"/>
        <rFont val="宋体"/>
        <charset val="134"/>
      </rPr>
      <t>三、转移性支出</t>
    </r>
  </si>
  <si>
    <r>
      <rPr>
        <sz val="10"/>
        <rFont val="Times New Roman"/>
        <charset val="134"/>
      </rPr>
      <t xml:space="preserve">  </t>
    </r>
    <r>
      <rPr>
        <sz val="10"/>
        <rFont val="宋体"/>
        <charset val="134"/>
      </rPr>
      <t>调出资金</t>
    </r>
  </si>
  <si>
    <r>
      <rPr>
        <sz val="10"/>
        <rFont val="Times New Roman"/>
        <charset val="134"/>
      </rPr>
      <t xml:space="preserve">     </t>
    </r>
    <r>
      <rPr>
        <sz val="10"/>
        <rFont val="宋体"/>
        <charset val="134"/>
      </rPr>
      <t>国有资本经营预算调出资金</t>
    </r>
  </si>
  <si>
    <r>
      <rPr>
        <sz val="10"/>
        <rFont val="宋体"/>
        <charset val="134"/>
      </rPr>
      <t>根据省政府《关于积极应对新冠肺炎疫情冲击全面从紧加强预算管理的通知》（鄂政办发〔</t>
    </r>
    <r>
      <rPr>
        <sz val="10"/>
        <rFont val="Times New Roman"/>
        <charset val="134"/>
      </rPr>
      <t>2020</t>
    </r>
    <r>
      <rPr>
        <sz val="10"/>
        <rFont val="宋体"/>
        <charset val="134"/>
      </rPr>
      <t>〕</t>
    </r>
    <r>
      <rPr>
        <sz val="10"/>
        <rFont val="Times New Roman"/>
        <charset val="134"/>
      </rPr>
      <t>33</t>
    </r>
    <r>
      <rPr>
        <sz val="10"/>
        <rFont val="宋体"/>
        <charset val="134"/>
      </rPr>
      <t>号）精神，将国有资本经营预算收入</t>
    </r>
    <r>
      <rPr>
        <sz val="10"/>
        <rFont val="Times New Roman"/>
        <charset val="134"/>
      </rPr>
      <t>6057.67</t>
    </r>
    <r>
      <rPr>
        <sz val="10"/>
        <rFont val="宋体"/>
        <charset val="134"/>
      </rPr>
      <t>万元按</t>
    </r>
    <r>
      <rPr>
        <sz val="10"/>
        <rFont val="Times New Roman"/>
        <charset val="134"/>
      </rPr>
      <t>30%1817.3</t>
    </r>
    <r>
      <rPr>
        <sz val="10"/>
        <rFont val="宋体"/>
        <charset val="134"/>
      </rPr>
      <t>万元调入一般公共预算。将齐星车身</t>
    </r>
    <r>
      <rPr>
        <sz val="10"/>
        <rFont val="Times New Roman"/>
        <charset val="134"/>
      </rPr>
      <t>150</t>
    </r>
    <r>
      <rPr>
        <sz val="10"/>
        <rFont val="宋体"/>
        <charset val="134"/>
      </rPr>
      <t>万元分红收入全额调入一般公共预算，另从支持实体经济发展专项中安排齐星车身技改资金</t>
    </r>
    <r>
      <rPr>
        <sz val="10"/>
        <rFont val="Times New Roman"/>
        <charset val="134"/>
      </rPr>
      <t>150</t>
    </r>
    <r>
      <rPr>
        <sz val="10"/>
        <rFont val="宋体"/>
        <charset val="134"/>
      </rPr>
      <t>万元。</t>
    </r>
  </si>
  <si>
    <r>
      <rPr>
        <b/>
        <sz val="10"/>
        <rFont val="宋体"/>
        <charset val="134"/>
      </rPr>
      <t>支出总计</t>
    </r>
  </si>
  <si>
    <r>
      <rPr>
        <sz val="12"/>
        <rFont val="黑体"/>
        <charset val="134"/>
      </rPr>
      <t>附表</t>
    </r>
    <r>
      <rPr>
        <sz val="12"/>
        <rFont val="Times New Roman"/>
        <charset val="134"/>
      </rPr>
      <t>49</t>
    </r>
  </si>
  <si>
    <t>市本级2022年国有资本经营预算对下转移支付表</t>
  </si>
  <si>
    <t>备注：2022年国有资本经营预算无对下转移支付。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</si>
</sst>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 "/>
    <numFmt numFmtId="179" formatCode="0.0_ "/>
    <numFmt numFmtId="180" formatCode="#,##0.0000"/>
    <numFmt numFmtId="181" formatCode="0.00_);[Red]\(0.00\)"/>
    <numFmt numFmtId="182" formatCode="#,##0.0_ "/>
  </numFmts>
  <fonts count="61">
    <font>
      <sz val="11"/>
      <name val="宋体"/>
      <charset val="134"/>
    </font>
    <font>
      <sz val="12"/>
      <name val="黑体"/>
      <charset val="134"/>
    </font>
    <font>
      <sz val="12"/>
      <name val="Times New Roman"/>
      <charset val="134"/>
    </font>
    <font>
      <sz val="11"/>
      <name val="Times New Roman"/>
      <charset val="134"/>
    </font>
    <font>
      <sz val="20"/>
      <name val="方正大标宋简体"/>
      <charset val="134"/>
    </font>
    <font>
      <sz val="11"/>
      <name val="Arial"/>
      <charset val="134"/>
      <scheme val="minor"/>
    </font>
    <font>
      <sz val="10"/>
      <name val="方正书宋_GBK"/>
      <charset val="134"/>
    </font>
    <font>
      <b/>
      <sz val="10"/>
      <name val="Times New Roman"/>
      <charset val="134"/>
    </font>
    <font>
      <sz val="10"/>
      <name val="Times New Roman"/>
      <charset val="134"/>
    </font>
    <font>
      <sz val="20"/>
      <name val="Times New Roman"/>
      <charset val="134"/>
    </font>
    <font>
      <b/>
      <sz val="10"/>
      <name val="宋体"/>
      <charset val="134"/>
    </font>
    <font>
      <sz val="10"/>
      <name val="黑体"/>
      <charset val="134"/>
    </font>
    <font>
      <sz val="10"/>
      <name val="宋体"/>
      <charset val="134"/>
    </font>
    <font>
      <b/>
      <sz val="11"/>
      <name val="Times New Roman"/>
      <charset val="134"/>
    </font>
    <font>
      <sz val="11"/>
      <name val="黑体"/>
      <charset val="134"/>
    </font>
    <font>
      <b/>
      <sz val="11"/>
      <name val="宋体"/>
      <charset val="134"/>
    </font>
    <font>
      <b/>
      <sz val="20"/>
      <name val="宋体"/>
      <charset val="134"/>
    </font>
    <font>
      <sz val="10"/>
      <color theme="1"/>
      <name val="Arial"/>
      <charset val="134"/>
      <scheme val="minor"/>
    </font>
    <font>
      <sz val="10"/>
      <name val="Arial"/>
      <charset val="134"/>
      <scheme val="minor"/>
    </font>
    <font>
      <sz val="11"/>
      <color theme="1"/>
      <name val="Arial"/>
      <charset val="134"/>
      <scheme val="minor"/>
    </font>
    <font>
      <sz val="15"/>
      <name val="方正书宋_GBK"/>
      <charset val="134"/>
    </font>
    <font>
      <sz val="15"/>
      <name val="Times New Roman"/>
      <charset val="134"/>
    </font>
    <font>
      <b/>
      <sz val="10"/>
      <name val="楷体"/>
      <charset val="134"/>
    </font>
    <font>
      <b/>
      <sz val="10"/>
      <name val="Arial"/>
      <charset val="134"/>
      <scheme val="minor"/>
    </font>
    <font>
      <sz val="18"/>
      <color theme="1"/>
      <name val="Arial"/>
      <charset val="134"/>
      <scheme val="minor"/>
    </font>
    <font>
      <sz val="20"/>
      <name val="方正小标宋简体"/>
      <charset val="134"/>
    </font>
    <font>
      <sz val="14"/>
      <name val="Times New Roman"/>
      <charset val="134"/>
    </font>
    <font>
      <sz val="12"/>
      <name val="宋体"/>
      <charset val="134"/>
    </font>
    <font>
      <sz val="16"/>
      <name val="黑体"/>
      <charset val="134"/>
    </font>
    <font>
      <b/>
      <sz val="11"/>
      <name val="黑体"/>
      <charset val="134"/>
    </font>
    <font>
      <sz val="11"/>
      <name val="方正书宋_GBK"/>
      <charset val="134"/>
    </font>
    <font>
      <b/>
      <sz val="11"/>
      <name val="方正书宋_GBK"/>
      <charset val="134"/>
    </font>
    <font>
      <sz val="9"/>
      <name val="宋体"/>
      <charset val="134"/>
    </font>
    <font>
      <b/>
      <sz val="22"/>
      <name val="宋体"/>
      <charset val="134"/>
    </font>
    <font>
      <sz val="20"/>
      <name val="方正书宋_GBK"/>
      <charset val="134"/>
    </font>
    <font>
      <b/>
      <sz val="9"/>
      <name val="宋体"/>
      <charset val="134"/>
    </font>
    <font>
      <sz val="11"/>
      <color theme="1"/>
      <name val="Times New Roman"/>
      <charset val="134"/>
    </font>
    <font>
      <sz val="11"/>
      <color theme="1"/>
      <name val="宋体"/>
      <charset val="134"/>
    </font>
    <font>
      <sz val="9.75"/>
      <name val="Times New Roman"/>
      <charset val="134"/>
    </font>
    <font>
      <sz val="9.75"/>
      <name val="宋体"/>
      <charset val="134"/>
    </font>
    <font>
      <sz val="9"/>
      <name val="SimSun"/>
      <charset val="134"/>
    </font>
    <font>
      <sz val="15"/>
      <name val="黑体"/>
      <charset val="134"/>
    </font>
    <font>
      <sz val="16"/>
      <name val="Times New Roman"/>
      <charset val="134"/>
    </font>
    <font>
      <u/>
      <sz val="11"/>
      <color indexed="4"/>
      <name val="宋体"/>
      <charset val="134"/>
    </font>
    <font>
      <u/>
      <sz val="11"/>
      <color indexed="20"/>
      <name val="宋体"/>
      <charset val="134"/>
    </font>
    <font>
      <sz val="11"/>
      <color indexed="2"/>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65"/>
      <name val="宋体"/>
      <charset val="134"/>
    </font>
    <font>
      <sz val="11"/>
      <color indexed="52"/>
      <name val="宋体"/>
      <charset val="134"/>
    </font>
    <font>
      <sz val="11"/>
      <color indexed="17"/>
      <name val="宋体"/>
      <charset val="134"/>
    </font>
    <font>
      <sz val="11"/>
      <color indexed="60"/>
      <name val="宋体"/>
      <charset val="134"/>
    </font>
    <font>
      <sz val="11"/>
      <color indexed="65"/>
      <name val="宋体"/>
      <charset val="134"/>
    </font>
    <font>
      <sz val="16"/>
      <name val="仿宋_GB2312"/>
      <charset val="134"/>
    </font>
    <font>
      <sz val="11"/>
      <name val="SimSun"/>
      <charset val="134"/>
    </font>
  </fonts>
  <fills count="21">
    <fill>
      <patternFill patternType="none"/>
    </fill>
    <fill>
      <patternFill patternType="gray125"/>
    </fill>
    <fill>
      <patternFill patternType="solid">
        <fgColor rgb="FF00B0F0"/>
        <bgColor rgb="FF00B0F0"/>
      </patternFill>
    </fill>
    <fill>
      <patternFill patternType="solid">
        <fgColor theme="0"/>
        <bgColor theme="0"/>
      </patternFill>
    </fill>
    <fill>
      <patternFill patternType="solid">
        <fgColor indexed="65"/>
        <bgColor indexed="64"/>
      </patternFill>
    </fill>
    <fill>
      <patternFill patternType="solid">
        <fgColor indexed="5"/>
        <bgColor indexed="5"/>
      </patternFill>
    </fill>
    <fill>
      <patternFill patternType="solid">
        <fgColor indexed="26"/>
        <bgColor indexed="26"/>
      </patternFill>
    </fill>
    <fill>
      <patternFill patternType="solid">
        <fgColor indexed="47"/>
        <bgColor indexed="47"/>
      </patternFill>
    </fill>
    <fill>
      <patternFill patternType="solid">
        <fgColor indexed="55"/>
        <bgColor indexed="55"/>
      </patternFill>
    </fill>
    <fill>
      <patternFill patternType="solid">
        <fgColor indexed="42"/>
        <bgColor indexed="42"/>
      </patternFill>
    </fill>
    <fill>
      <patternFill patternType="solid">
        <fgColor indexed="29"/>
        <bgColor indexed="29"/>
      </patternFill>
    </fill>
    <fill>
      <patternFill patternType="solid">
        <fgColor indexed="43"/>
        <bgColor indexed="43"/>
      </patternFill>
    </fill>
    <fill>
      <patternFill patternType="solid">
        <fgColor indexed="49"/>
        <bgColor indexed="49"/>
      </patternFill>
    </fill>
    <fill>
      <patternFill patternType="solid">
        <fgColor indexed="31"/>
        <bgColor indexed="31"/>
      </patternFill>
    </fill>
    <fill>
      <patternFill patternType="solid">
        <fgColor indexed="44"/>
        <bgColor indexed="44"/>
      </patternFill>
    </fill>
    <fill>
      <patternFill patternType="solid">
        <fgColor indexed="2"/>
        <bgColor indexed="2"/>
      </patternFill>
    </fill>
    <fill>
      <patternFill patternType="solid">
        <fgColor indexed="57"/>
        <bgColor indexed="57"/>
      </patternFill>
    </fill>
    <fill>
      <patternFill patternType="solid">
        <fgColor indexed="25"/>
        <bgColor indexed="25"/>
      </patternFill>
    </fill>
    <fill>
      <patternFill patternType="solid">
        <fgColor indexed="46"/>
        <bgColor indexed="46"/>
      </patternFill>
    </fill>
    <fill>
      <patternFill patternType="solid">
        <fgColor indexed="27"/>
        <bgColor indexed="27"/>
      </patternFill>
    </fill>
    <fill>
      <patternFill patternType="solid">
        <fgColor indexed="53"/>
        <bgColor indexed="53"/>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65"/>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6">
    <xf numFmtId="0" fontId="0" fillId="0" borderId="0"/>
    <xf numFmtId="43" fontId="0" fillId="0" borderId="0"/>
    <xf numFmtId="44" fontId="0" fillId="0" borderId="0"/>
    <xf numFmtId="9" fontId="0" fillId="0" borderId="0"/>
    <xf numFmtId="41" fontId="0" fillId="0" borderId="0"/>
    <xf numFmtId="42" fontId="0" fillId="0" borderId="0"/>
    <xf numFmtId="0" fontId="43" fillId="0" borderId="0"/>
    <xf numFmtId="0" fontId="44" fillId="0" borderId="0"/>
    <xf numFmtId="0" fontId="0" fillId="6" borderId="17"/>
    <xf numFmtId="0" fontId="45" fillId="0" borderId="0"/>
    <xf numFmtId="0" fontId="46" fillId="0" borderId="0"/>
    <xf numFmtId="0" fontId="47" fillId="0" borderId="0"/>
    <xf numFmtId="0" fontId="48" fillId="0" borderId="18"/>
    <xf numFmtId="0" fontId="49" fillId="0" borderId="18"/>
    <xf numFmtId="0" fontId="50" fillId="0" borderId="19"/>
    <xf numFmtId="0" fontId="50" fillId="0" borderId="0"/>
    <xf numFmtId="0" fontId="51" fillId="7" borderId="20"/>
    <xf numFmtId="0" fontId="52" fillId="4" borderId="21"/>
    <xf numFmtId="0" fontId="53" fillId="4" borderId="20"/>
    <xf numFmtId="0" fontId="54" fillId="8" borderId="22"/>
    <xf numFmtId="0" fontId="55" fillId="0" borderId="23"/>
    <xf numFmtId="0" fontId="15" fillId="0" borderId="24"/>
    <xf numFmtId="0" fontId="56" fillId="9" borderId="0"/>
    <xf numFmtId="0" fontId="57" fillId="10" borderId="0"/>
    <xf numFmtId="0" fontId="57" fillId="11" borderId="0"/>
    <xf numFmtId="0" fontId="58" fillId="12" borderId="0"/>
    <xf numFmtId="0" fontId="0" fillId="13" borderId="0"/>
    <xf numFmtId="0" fontId="0" fillId="14" borderId="0"/>
    <xf numFmtId="0" fontId="58" fillId="14" borderId="0"/>
    <xf numFmtId="0" fontId="58" fillId="15" borderId="0"/>
    <xf numFmtId="0" fontId="0" fillId="10" borderId="0"/>
    <xf numFmtId="0" fontId="0" fillId="10" borderId="0"/>
    <xf numFmtId="0" fontId="58" fillId="10" borderId="0"/>
    <xf numFmtId="0" fontId="58" fillId="16" borderId="0"/>
    <xf numFmtId="0" fontId="0" fillId="9" borderId="0"/>
    <xf numFmtId="0" fontId="0" fillId="9" borderId="0"/>
    <xf numFmtId="0" fontId="58" fillId="9" borderId="0"/>
    <xf numFmtId="0" fontId="58" fillId="17" borderId="0"/>
    <xf numFmtId="0" fontId="0" fillId="18" borderId="0"/>
    <xf numFmtId="0" fontId="0" fillId="18" borderId="0"/>
    <xf numFmtId="0" fontId="58" fillId="18" borderId="0"/>
    <xf numFmtId="0" fontId="58" fillId="12" borderId="0"/>
    <xf numFmtId="0" fontId="0" fillId="19" borderId="0"/>
    <xf numFmtId="0" fontId="0" fillId="14" borderId="0"/>
    <xf numFmtId="0" fontId="58" fillId="14" borderId="0"/>
    <xf numFmtId="0" fontId="58" fillId="20" borderId="0"/>
    <xf numFmtId="0" fontId="0" fillId="7" borderId="0"/>
    <xf numFmtId="0" fontId="0" fillId="7" borderId="0"/>
    <xf numFmtId="0" fontId="58" fillId="7" borderId="0"/>
    <xf numFmtId="0" fontId="19" fillId="0" borderId="0"/>
    <xf numFmtId="0" fontId="19" fillId="0" borderId="0"/>
    <xf numFmtId="0" fontId="32" fillId="0" borderId="0"/>
    <xf numFmtId="0" fontId="32" fillId="0" borderId="0"/>
    <xf numFmtId="0" fontId="0" fillId="0" borderId="0"/>
    <xf numFmtId="0" fontId="27" fillId="0" borderId="0">
      <alignment vertical="center"/>
    </xf>
    <xf numFmtId="0" fontId="19" fillId="0" borderId="0"/>
    <xf numFmtId="0" fontId="0" fillId="0" borderId="0"/>
    <xf numFmtId="0" fontId="27" fillId="0" borderId="0"/>
    <xf numFmtId="0" fontId="0" fillId="0" borderId="0"/>
    <xf numFmtId="0" fontId="19" fillId="0" borderId="0"/>
    <xf numFmtId="0" fontId="5" fillId="0" borderId="0">
      <alignment vertical="center"/>
    </xf>
    <xf numFmtId="0" fontId="2" fillId="0" borderId="0"/>
    <xf numFmtId="0" fontId="19" fillId="0" borderId="0">
      <alignment vertical="center"/>
    </xf>
    <xf numFmtId="0" fontId="0" fillId="0" borderId="0"/>
    <xf numFmtId="0" fontId="32" fillId="0" borderId="0"/>
    <xf numFmtId="0" fontId="27" fillId="0" borderId="0">
      <alignment vertical="center"/>
    </xf>
  </cellStyleXfs>
  <cellXfs count="617">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0" fillId="0" borderId="1" xfId="0" applyBorder="1" applyAlignment="1">
      <alignment horizontal="left" vertical="center"/>
    </xf>
    <xf numFmtId="0" fontId="3" fillId="0" borderId="1" xfId="0" applyFont="1" applyBorder="1" applyAlignment="1">
      <alignment horizontal="center" vertical="center"/>
    </xf>
    <xf numFmtId="0" fontId="2" fillId="0" borderId="0" xfId="0" applyFont="1" applyAlignment="1">
      <alignment horizontal="right" vertical="center"/>
    </xf>
    <xf numFmtId="0" fontId="0" fillId="0" borderId="2" xfId="54" applyFont="1" applyBorder="1" applyAlignment="1" applyProtection="1">
      <alignment horizontal="center" vertical="center"/>
    </xf>
    <xf numFmtId="176" fontId="0" fillId="0" borderId="2" xfId="54" applyNumberFormat="1" applyFont="1" applyBorder="1" applyAlignment="1" applyProtection="1">
      <alignment horizontal="center" vertical="center"/>
    </xf>
    <xf numFmtId="0" fontId="5" fillId="0" borderId="2" xfId="54" applyFont="1" applyBorder="1" applyAlignment="1" applyProtection="1">
      <alignment horizontal="left" vertical="center"/>
    </xf>
    <xf numFmtId="0" fontId="6" fillId="0" borderId="0" xfId="0" applyFont="1" applyAlignment="1">
      <alignment horizontal="left" vertical="center"/>
    </xf>
    <xf numFmtId="0" fontId="3" fillId="0" borderId="0" xfId="55" applyFont="1" applyAlignment="1">
      <alignment vertical="center"/>
    </xf>
    <xf numFmtId="0" fontId="7" fillId="0" borderId="0" xfId="55" applyFont="1" applyAlignment="1">
      <alignment horizontal="center" vertical="center"/>
    </xf>
    <xf numFmtId="0" fontId="8" fillId="0" borderId="0" xfId="55" applyFont="1" applyAlignment="1">
      <alignment vertical="center"/>
    </xf>
    <xf numFmtId="0" fontId="2" fillId="0" borderId="0" xfId="55" applyFont="1" applyAlignment="1">
      <alignment vertical="center"/>
    </xf>
    <xf numFmtId="0" fontId="2" fillId="0" borderId="0" xfId="55" applyFont="1" applyAlignment="1">
      <alignment horizontal="center" vertical="center"/>
    </xf>
    <xf numFmtId="0" fontId="1" fillId="0" borderId="0" xfId="55" applyFont="1" applyAlignment="1">
      <alignment vertical="center"/>
    </xf>
    <xf numFmtId="0" fontId="3" fillId="0" borderId="0" xfId="55" applyFont="1" applyAlignment="1">
      <alignment horizontal="center" vertical="center"/>
    </xf>
    <xf numFmtId="0" fontId="9" fillId="0" borderId="0" xfId="55" applyFont="1" applyAlignment="1">
      <alignment horizontal="center" vertical="center"/>
    </xf>
    <xf numFmtId="0" fontId="3" fillId="0" borderId="1" xfId="55" applyFont="1" applyBorder="1" applyAlignment="1">
      <alignment horizontal="left" vertical="center"/>
    </xf>
    <xf numFmtId="0" fontId="3" fillId="0" borderId="1" xfId="55" applyFont="1" applyBorder="1" applyAlignment="1">
      <alignment horizontal="center" vertical="center"/>
    </xf>
    <xf numFmtId="0" fontId="2" fillId="0" borderId="0" xfId="55" applyFont="1" applyAlignment="1">
      <alignment horizontal="right" vertical="center"/>
    </xf>
    <xf numFmtId="0" fontId="8" fillId="0" borderId="2" xfId="55" applyFont="1" applyBorder="1" applyAlignment="1">
      <alignment horizontal="center" vertical="center"/>
    </xf>
    <xf numFmtId="177" fontId="8" fillId="0" borderId="2" xfId="55" applyNumberFormat="1" applyFont="1" applyBorder="1" applyAlignment="1">
      <alignment horizontal="center" vertical="center" wrapText="1"/>
    </xf>
    <xf numFmtId="0" fontId="8" fillId="0" borderId="0" xfId="55" applyFont="1" applyAlignment="1">
      <alignment horizontal="center" vertical="center"/>
    </xf>
    <xf numFmtId="49" fontId="8" fillId="0" borderId="2" xfId="36" applyNumberFormat="1" applyFont="1" applyFill="1" applyBorder="1" applyAlignment="1">
      <alignment horizontal="left" vertical="center" wrapText="1"/>
    </xf>
    <xf numFmtId="49" fontId="7" fillId="0" borderId="2" xfId="36" applyNumberFormat="1" applyFont="1" applyFill="1" applyBorder="1" applyAlignment="1">
      <alignment horizontal="center" vertical="center" wrapText="1"/>
    </xf>
    <xf numFmtId="176" fontId="7" fillId="0" borderId="2" xfId="55" applyNumberFormat="1" applyFont="1" applyBorder="1" applyAlignment="1">
      <alignment horizontal="center" vertical="center" wrapText="1"/>
    </xf>
    <xf numFmtId="0" fontId="8" fillId="0" borderId="2" xfId="55" applyFont="1" applyBorder="1" applyAlignment="1">
      <alignment horizontal="left" vertical="center" wrapText="1"/>
    </xf>
    <xf numFmtId="176" fontId="8" fillId="0" borderId="2" xfId="55" applyNumberFormat="1" applyFont="1" applyBorder="1" applyAlignment="1">
      <alignment horizontal="center" vertical="center" wrapText="1"/>
    </xf>
    <xf numFmtId="0" fontId="8" fillId="0" borderId="2" xfId="55" applyFont="1" applyBorder="1" applyAlignment="1">
      <alignment vertical="center" wrapText="1"/>
    </xf>
    <xf numFmtId="49" fontId="10" fillId="0" borderId="2" xfId="36" applyNumberFormat="1" applyFont="1" applyFill="1" applyBorder="1" applyAlignment="1">
      <alignment horizontal="left" vertical="center" wrapText="1"/>
    </xf>
    <xf numFmtId="0" fontId="8" fillId="0" borderId="2" xfId="0" applyFont="1" applyBorder="1" applyAlignment="1">
      <alignment horizontal="left" vertical="center" wrapText="1"/>
    </xf>
    <xf numFmtId="49" fontId="7" fillId="0" borderId="2" xfId="36" applyNumberFormat="1" applyFont="1" applyFill="1" applyBorder="1" applyAlignment="1">
      <alignment horizontal="left" vertical="center" wrapText="1"/>
    </xf>
    <xf numFmtId="0" fontId="7" fillId="0" borderId="2" xfId="55" applyFont="1" applyBorder="1" applyAlignment="1">
      <alignment horizontal="center" vertical="center" wrapText="1"/>
    </xf>
    <xf numFmtId="0" fontId="3" fillId="0" borderId="0" xfId="55" applyFont="1" applyAlignment="1">
      <alignment vertical="center" wrapText="1"/>
    </xf>
    <xf numFmtId="0" fontId="2" fillId="0" borderId="0" xfId="55" applyFont="1" applyAlignment="1">
      <alignment vertical="center" wrapText="1"/>
    </xf>
    <xf numFmtId="0" fontId="2" fillId="0" borderId="0" xfId="55" applyFont="1" applyAlignment="1">
      <alignment horizontal="center" vertical="center" wrapText="1"/>
    </xf>
    <xf numFmtId="0" fontId="1" fillId="0" borderId="0" xfId="55" applyFont="1" applyAlignment="1">
      <alignment vertical="center" wrapText="1"/>
    </xf>
    <xf numFmtId="0" fontId="3" fillId="0" borderId="0" xfId="55" applyFont="1" applyAlignment="1">
      <alignment horizontal="center" vertical="center" wrapText="1"/>
    </xf>
    <xf numFmtId="0" fontId="4" fillId="0" borderId="0" xfId="55" applyFont="1" applyAlignment="1">
      <alignment horizontal="center" vertical="center" wrapText="1"/>
    </xf>
    <xf numFmtId="0" fontId="9" fillId="0" borderId="0" xfId="55" applyFont="1" applyAlignment="1">
      <alignment horizontal="center" vertical="center" wrapText="1"/>
    </xf>
    <xf numFmtId="0" fontId="3" fillId="0" borderId="1" xfId="55" applyFont="1" applyBorder="1" applyAlignment="1">
      <alignment horizontal="left" vertical="center" wrapText="1"/>
    </xf>
    <xf numFmtId="0" fontId="3" fillId="0" borderId="1" xfId="55" applyFont="1" applyBorder="1" applyAlignment="1">
      <alignment horizontal="right" vertical="center" wrapText="1"/>
    </xf>
    <xf numFmtId="0" fontId="11" fillId="0" borderId="2" xfId="55" applyFont="1" applyBorder="1" applyAlignment="1">
      <alignment horizontal="center" vertical="center" wrapText="1"/>
    </xf>
    <xf numFmtId="177" fontId="11" fillId="0" borderId="2" xfId="55" applyNumberFormat="1" applyFont="1" applyBorder="1" applyAlignment="1">
      <alignment horizontal="center" vertical="center" wrapText="1"/>
    </xf>
    <xf numFmtId="177" fontId="7" fillId="0" borderId="2" xfId="55" applyNumberFormat="1" applyFont="1" applyBorder="1" applyAlignment="1">
      <alignment horizontal="center" vertical="center" wrapText="1"/>
    </xf>
    <xf numFmtId="176" fontId="8" fillId="0" borderId="2" xfId="55" applyNumberFormat="1" applyFont="1" applyBorder="1" applyAlignment="1">
      <alignment horizontal="left" vertical="center" wrapText="1"/>
    </xf>
    <xf numFmtId="49" fontId="12" fillId="0" borderId="2" xfId="36" applyNumberFormat="1" applyFont="1" applyFill="1" applyBorder="1" applyAlignment="1">
      <alignment horizontal="left" vertical="center" wrapText="1"/>
    </xf>
    <xf numFmtId="176" fontId="8" fillId="0" borderId="2" xfId="0" applyNumberFormat="1" applyFont="1" applyBorder="1" applyAlignment="1">
      <alignment horizontal="center" vertical="center" wrapText="1"/>
    </xf>
    <xf numFmtId="0" fontId="12" fillId="0" borderId="2" xfId="0" applyFont="1" applyBorder="1" applyAlignment="1" applyProtection="1">
      <alignment horizontal="left" vertical="center" wrapText="1"/>
    </xf>
    <xf numFmtId="0" fontId="12" fillId="0" borderId="2" xfId="0" applyFont="1" applyBorder="1" applyAlignment="1">
      <alignment horizontal="left" vertical="center" wrapText="1"/>
    </xf>
    <xf numFmtId="177" fontId="12" fillId="0" borderId="2" xfId="55" applyNumberFormat="1" applyFont="1" applyBorder="1" applyAlignment="1">
      <alignment horizontal="left" vertical="center" wrapText="1"/>
    </xf>
    <xf numFmtId="177" fontId="10" fillId="0" borderId="2" xfId="55" applyNumberFormat="1" applyFont="1" applyBorder="1" applyAlignment="1">
      <alignment horizontal="center" vertical="center" wrapText="1"/>
    </xf>
    <xf numFmtId="0" fontId="13" fillId="0" borderId="0" xfId="55" applyFont="1" applyAlignment="1">
      <alignment horizontal="center" vertical="center"/>
    </xf>
    <xf numFmtId="0" fontId="4" fillId="0" borderId="0" xfId="55" applyFont="1" applyAlignment="1">
      <alignment horizontal="center" vertical="center"/>
    </xf>
    <xf numFmtId="176" fontId="14" fillId="0" borderId="2" xfId="0" applyNumberFormat="1" applyFont="1" applyBorder="1" applyAlignment="1" applyProtection="1">
      <alignment horizontal="center" vertical="center" wrapText="1"/>
    </xf>
    <xf numFmtId="177" fontId="14" fillId="0" borderId="2" xfId="55" applyNumberFormat="1" applyFont="1" applyBorder="1" applyAlignment="1">
      <alignment horizontal="center" vertical="center" wrapText="1"/>
    </xf>
    <xf numFmtId="0" fontId="14" fillId="0" borderId="2" xfId="55" applyFont="1" applyBorder="1" applyAlignment="1">
      <alignment horizontal="center" vertical="center"/>
    </xf>
    <xf numFmtId="176" fontId="3" fillId="0" borderId="2" xfId="0" applyNumberFormat="1" applyFont="1" applyBorder="1" applyAlignment="1" applyProtection="1">
      <alignment vertical="center"/>
    </xf>
    <xf numFmtId="176" fontId="15" fillId="0" borderId="2" xfId="0" applyNumberFormat="1" applyFont="1" applyBorder="1" applyAlignment="1" applyProtection="1">
      <alignment horizontal="center" vertical="center" wrapText="1"/>
    </xf>
    <xf numFmtId="176" fontId="13" fillId="0" borderId="2" xfId="55" applyNumberFormat="1" applyFont="1" applyBorder="1" applyAlignment="1">
      <alignment horizontal="center" vertical="center"/>
    </xf>
    <xf numFmtId="0" fontId="3" fillId="0" borderId="2" xfId="55" applyFont="1" applyBorder="1" applyAlignment="1">
      <alignment vertical="center"/>
    </xf>
    <xf numFmtId="176" fontId="3" fillId="0" borderId="2" xfId="36" applyNumberFormat="1" applyFont="1" applyFill="1" applyBorder="1" applyAlignment="1" applyProtection="1">
      <alignment horizontal="left" vertical="center"/>
    </xf>
    <xf numFmtId="176" fontId="0" fillId="0" borderId="2" xfId="36" applyNumberFormat="1" applyFont="1" applyFill="1" applyBorder="1" applyAlignment="1" applyProtection="1">
      <alignment horizontal="left" vertical="center"/>
    </xf>
    <xf numFmtId="0" fontId="3" fillId="0" borderId="2" xfId="55" applyFont="1" applyBorder="1" applyAlignment="1">
      <alignment horizontal="center" vertical="center"/>
    </xf>
    <xf numFmtId="177" fontId="3" fillId="0" borderId="2" xfId="55" applyNumberFormat="1" applyFont="1" applyBorder="1" applyAlignment="1">
      <alignment horizontal="center" vertical="center"/>
    </xf>
    <xf numFmtId="176" fontId="15" fillId="0" borderId="2" xfId="36" applyNumberFormat="1" applyFont="1" applyFill="1" applyBorder="1" applyAlignment="1" applyProtection="1">
      <alignment horizontal="center" vertical="center"/>
    </xf>
    <xf numFmtId="0" fontId="13" fillId="0" borderId="2" xfId="55" applyFont="1" applyBorder="1" applyAlignment="1">
      <alignment horizontal="center" vertical="center"/>
    </xf>
    <xf numFmtId="0" fontId="3" fillId="0" borderId="2" xfId="55" applyFont="1" applyBorder="1" applyAlignment="1">
      <alignment horizontal="left" vertical="center" wrapText="1"/>
    </xf>
    <xf numFmtId="176" fontId="3" fillId="0" borderId="2" xfId="55" applyNumberFormat="1" applyFont="1" applyBorder="1" applyAlignment="1" applyProtection="1">
      <alignment vertical="center"/>
    </xf>
    <xf numFmtId="176" fontId="15" fillId="0" borderId="2" xfId="55" applyNumberFormat="1" applyFont="1" applyBorder="1" applyAlignment="1" applyProtection="1">
      <alignment horizontal="center" vertical="center"/>
    </xf>
    <xf numFmtId="0" fontId="3" fillId="0" borderId="1" xfId="55" applyFont="1" applyBorder="1" applyAlignment="1">
      <alignment horizontal="right" vertical="center"/>
    </xf>
    <xf numFmtId="176" fontId="3" fillId="0" borderId="2" xfId="0" applyNumberFormat="1" applyFont="1" applyBorder="1" applyAlignment="1" applyProtection="1">
      <alignment horizontal="center" vertical="center"/>
    </xf>
    <xf numFmtId="177" fontId="3" fillId="0" borderId="2" xfId="55" applyNumberFormat="1" applyFont="1" applyBorder="1" applyAlignment="1">
      <alignment horizontal="center" vertical="center" wrapText="1"/>
    </xf>
    <xf numFmtId="176" fontId="3" fillId="0" borderId="2" xfId="0" applyNumberFormat="1" applyFont="1" applyBorder="1" applyAlignment="1" applyProtection="1">
      <alignment horizontal="left" vertical="center"/>
    </xf>
    <xf numFmtId="176" fontId="13" fillId="0" borderId="2" xfId="0" applyNumberFormat="1" applyFont="1" applyBorder="1" applyAlignment="1" applyProtection="1">
      <alignment horizontal="center" vertical="center"/>
    </xf>
    <xf numFmtId="176" fontId="3" fillId="0" borderId="2" xfId="55" applyNumberFormat="1" applyFont="1" applyBorder="1" applyAlignment="1">
      <alignment horizontal="left" vertical="center"/>
    </xf>
    <xf numFmtId="176" fontId="3" fillId="0" borderId="2" xfId="55" applyNumberFormat="1" applyFont="1" applyBorder="1" applyAlignment="1" applyProtection="1">
      <alignment horizontal="left" vertical="center"/>
    </xf>
    <xf numFmtId="176" fontId="3" fillId="0" borderId="2" xfId="55" applyNumberFormat="1"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176" fontId="13" fillId="0" borderId="2" xfId="55" applyNumberFormat="1" applyFont="1" applyBorder="1" applyAlignment="1" applyProtection="1">
      <alignment horizontal="center" vertical="center"/>
    </xf>
    <xf numFmtId="177" fontId="13" fillId="0" borderId="2" xfId="55" applyNumberFormat="1"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14" fillId="0" borderId="2" xfId="0" applyFont="1" applyBorder="1" applyAlignment="1">
      <alignment horizontal="center" vertical="center"/>
    </xf>
    <xf numFmtId="0" fontId="0" fillId="0" borderId="2" xfId="0" applyFont="1" applyBorder="1" applyAlignment="1">
      <alignment vertical="center" wrapText="1"/>
    </xf>
    <xf numFmtId="176" fontId="3"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xf>
    <xf numFmtId="0" fontId="0" fillId="0" borderId="3" xfId="0" applyFont="1" applyBorder="1" applyAlignment="1">
      <alignment horizontal="left" vertical="center" wrapText="1"/>
    </xf>
    <xf numFmtId="0" fontId="3" fillId="0" borderId="3" xfId="0" applyFont="1" applyBorder="1" applyAlignment="1">
      <alignment horizontal="left" vertical="center" wrapText="1"/>
    </xf>
    <xf numFmtId="177" fontId="3" fillId="0" borderId="0" xfId="0" applyNumberFormat="1" applyFont="1" applyAlignment="1">
      <alignment vertical="center"/>
    </xf>
    <xf numFmtId="0" fontId="14" fillId="0" borderId="0" xfId="0" applyFont="1" applyAlignment="1">
      <alignment vertical="center"/>
    </xf>
    <xf numFmtId="177" fontId="3" fillId="0" borderId="0" xfId="0" applyNumberFormat="1" applyFont="1" applyAlignment="1">
      <alignment horizontal="right" vertical="center"/>
    </xf>
    <xf numFmtId="177" fontId="14"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177" fontId="3" fillId="0" borderId="2" xfId="0" applyNumberFormat="1" applyFont="1" applyBorder="1" applyAlignment="1">
      <alignment horizontal="center" vertical="center" wrapText="1"/>
    </xf>
    <xf numFmtId="177" fontId="3" fillId="0" borderId="2" xfId="0" applyNumberFormat="1" applyFont="1" applyBorder="1" applyAlignment="1">
      <alignment horizontal="center" vertical="center"/>
    </xf>
    <xf numFmtId="0" fontId="3" fillId="0" borderId="2" xfId="0" applyFont="1" applyBorder="1" applyAlignment="1">
      <alignment vertical="center" wrapText="1"/>
    </xf>
    <xf numFmtId="177" fontId="3" fillId="0" borderId="0" xfId="0" applyNumberFormat="1" applyFont="1" applyAlignment="1">
      <alignment horizontal="center" vertical="center"/>
    </xf>
    <xf numFmtId="0" fontId="13" fillId="0" borderId="2" xfId="0" applyFont="1" applyBorder="1" applyAlignment="1">
      <alignment vertical="center" wrapText="1"/>
    </xf>
    <xf numFmtId="0" fontId="15" fillId="0" borderId="2" xfId="0" applyFont="1" applyBorder="1" applyAlignment="1">
      <alignment vertical="center" wrapText="1"/>
    </xf>
    <xf numFmtId="177" fontId="13" fillId="0" borderId="2" xfId="0" applyNumberFormat="1" applyFont="1" applyBorder="1" applyAlignment="1">
      <alignment horizontal="center" vertical="center" wrapText="1"/>
    </xf>
    <xf numFmtId="177" fontId="3" fillId="0" borderId="2" xfId="51" applyNumberFormat="1" applyFont="1" applyBorder="1" applyAlignment="1">
      <alignment horizontal="center" vertical="center"/>
    </xf>
    <xf numFmtId="0" fontId="3" fillId="0" borderId="2" xfId="40" applyFont="1" applyFill="1" applyBorder="1" applyAlignment="1">
      <alignment horizontal="left" vertical="center"/>
    </xf>
    <xf numFmtId="0" fontId="15" fillId="0" borderId="2" xfId="40" applyFont="1" applyFill="1" applyBorder="1" applyAlignment="1">
      <alignment horizontal="center" vertical="center"/>
    </xf>
    <xf numFmtId="0" fontId="13" fillId="0" borderId="2" xfId="40" applyFont="1" applyFill="1" applyBorder="1" applyAlignment="1">
      <alignment horizontal="center" vertical="center"/>
    </xf>
    <xf numFmtId="0" fontId="0" fillId="0" borderId="2" xfId="40" applyFont="1" applyFill="1" applyBorder="1" applyAlignment="1">
      <alignment vertical="center"/>
    </xf>
    <xf numFmtId="0" fontId="3" fillId="0" borderId="2" xfId="50" applyFont="1" applyBorder="1" applyAlignment="1">
      <alignment horizontal="center" vertical="center"/>
    </xf>
    <xf numFmtId="0" fontId="3" fillId="0" borderId="2" xfId="51" applyFont="1" applyBorder="1" applyAlignment="1">
      <alignment horizontal="center" vertical="center"/>
    </xf>
    <xf numFmtId="1" fontId="3" fillId="0" borderId="2" xfId="50" applyNumberFormat="1" applyFont="1" applyBorder="1" applyAlignment="1">
      <alignment horizontal="center" vertical="center"/>
    </xf>
    <xf numFmtId="0" fontId="0" fillId="0" borderId="0" xfId="0" applyFont="1" applyAlignment="1">
      <alignment horizontal="left" vertical="center" wrapText="1"/>
    </xf>
    <xf numFmtId="0" fontId="3" fillId="0" borderId="0" xfId="0" applyFont="1" applyAlignment="1">
      <alignment horizontal="left" vertical="center" wrapText="1"/>
    </xf>
    <xf numFmtId="0" fontId="3" fillId="0" borderId="2" xfId="40" applyFont="1" applyFill="1" applyBorder="1" applyAlignment="1">
      <alignment vertical="center"/>
    </xf>
    <xf numFmtId="1" fontId="3" fillId="0" borderId="2" xfId="51" applyNumberFormat="1" applyFont="1" applyBorder="1" applyAlignment="1">
      <alignment horizontal="center" vertical="center"/>
    </xf>
    <xf numFmtId="0" fontId="0" fillId="0" borderId="0" xfId="0" applyProtection="1"/>
    <xf numFmtId="0" fontId="0" fillId="0" borderId="0" xfId="0" applyAlignment="1" applyProtection="1">
      <alignment horizontal="center"/>
    </xf>
    <xf numFmtId="0" fontId="1" fillId="0" borderId="0" xfId="0" applyFont="1" applyAlignment="1" applyProtection="1">
      <alignment vertical="center"/>
    </xf>
    <xf numFmtId="0" fontId="16" fillId="0" borderId="0" xfId="0" applyFont="1" applyAlignment="1" applyProtection="1">
      <alignment horizontal="center"/>
    </xf>
    <xf numFmtId="0" fontId="6" fillId="0" borderId="0" xfId="0" applyFont="1" applyAlignment="1" applyProtection="1">
      <alignment horizontal="right"/>
    </xf>
    <xf numFmtId="0" fontId="0" fillId="0" borderId="2"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2" xfId="0" applyBorder="1" applyAlignment="1" applyProtection="1">
      <alignment horizontal="center"/>
    </xf>
    <xf numFmtId="0" fontId="12" fillId="0" borderId="4" xfId="0" applyFont="1" applyBorder="1" applyAlignment="1" applyProtection="1">
      <alignment horizontal="left" vertical="center"/>
    </xf>
    <xf numFmtId="0" fontId="17" fillId="0" borderId="2" xfId="0" applyFont="1" applyBorder="1" applyAlignment="1" applyProtection="1">
      <alignment horizontal="center" vertical="center" wrapText="1"/>
    </xf>
    <xf numFmtId="0" fontId="17" fillId="0" borderId="5" xfId="0" applyFont="1" applyBorder="1" applyAlignment="1" applyProtection="1">
      <alignment horizontal="left" vertical="center" wrapText="1"/>
    </xf>
    <xf numFmtId="0" fontId="18" fillId="0" borderId="2" xfId="0" applyFont="1" applyBorder="1" applyAlignment="1" applyProtection="1">
      <alignment horizontal="center" vertical="center" wrapText="1"/>
    </xf>
    <xf numFmtId="0" fontId="0" fillId="0" borderId="2" xfId="0" applyBorder="1" applyProtection="1"/>
    <xf numFmtId="0" fontId="18" fillId="0" borderId="5" xfId="53"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7" fillId="0" borderId="0" xfId="0" applyFont="1" applyAlignment="1" applyProtection="1">
      <alignment horizontal="center" vertical="center" wrapText="1"/>
    </xf>
    <xf numFmtId="0" fontId="17" fillId="0" borderId="6" xfId="0" applyFont="1" applyBorder="1" applyAlignment="1" applyProtection="1">
      <alignment horizontal="left" vertical="center" wrapText="1"/>
    </xf>
    <xf numFmtId="0" fontId="12" fillId="0" borderId="6" xfId="0" applyFont="1" applyBorder="1" applyAlignment="1" applyProtection="1">
      <alignment horizontal="left" vertical="center"/>
    </xf>
    <xf numFmtId="0" fontId="12" fillId="0" borderId="2" xfId="30" applyFont="1" applyFill="1" applyBorder="1" applyAlignment="1">
      <alignment horizontal="center" vertical="center" wrapText="1"/>
    </xf>
    <xf numFmtId="0" fontId="12" fillId="0" borderId="5" xfId="30" applyFont="1" applyFill="1" applyBorder="1" applyAlignment="1">
      <alignment horizontal="center" vertical="center" wrapText="1"/>
    </xf>
    <xf numFmtId="0" fontId="8" fillId="0" borderId="2" xfId="30" applyFont="1" applyFill="1" applyBorder="1" applyAlignment="1">
      <alignment horizontal="center" vertical="center" wrapText="1"/>
    </xf>
    <xf numFmtId="0" fontId="19" fillId="0" borderId="0" xfId="0" applyFont="1" applyAlignment="1" applyProtection="1">
      <alignment vertical="center"/>
    </xf>
    <xf numFmtId="0" fontId="3" fillId="0" borderId="0" xfId="0" applyFont="1" applyAlignment="1" applyProtection="1">
      <alignment horizontal="center" vertical="center"/>
    </xf>
    <xf numFmtId="0" fontId="20" fillId="0" borderId="0" xfId="0" applyFont="1" applyAlignment="1" applyProtection="1">
      <alignment horizontal="left" vertical="center"/>
    </xf>
    <xf numFmtId="0" fontId="21" fillId="0" borderId="0" xfId="0" applyFont="1" applyAlignment="1" applyProtection="1">
      <alignment horizontal="left" vertic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178" fontId="0" fillId="0" borderId="0" xfId="0" applyNumberFormat="1" applyFont="1" applyAlignment="1" applyProtection="1">
      <alignment horizontal="left" vertical="center"/>
    </xf>
    <xf numFmtId="0" fontId="8"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7" fillId="0" borderId="2" xfId="0" applyFont="1" applyBorder="1" applyAlignment="1" applyProtection="1">
      <alignment horizontal="center" vertical="center" wrapText="1"/>
    </xf>
    <xf numFmtId="0" fontId="22" fillId="0" borderId="2"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22"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22" fillId="0" borderId="5" xfId="0" applyFont="1" applyBorder="1" applyAlignment="1" applyProtection="1">
      <alignment horizontal="center" vertical="center"/>
    </xf>
    <xf numFmtId="0" fontId="22" fillId="0" borderId="6" xfId="0" applyFont="1" applyBorder="1" applyAlignment="1" applyProtection="1">
      <alignment horizontal="center" vertical="center"/>
    </xf>
    <xf numFmtId="0" fontId="8" fillId="0" borderId="2" xfId="0" applyFont="1" applyBorder="1" applyAlignment="1" applyProtection="1">
      <alignment horizontal="center" vertical="center"/>
    </xf>
    <xf numFmtId="0" fontId="17" fillId="0" borderId="2" xfId="0" applyFont="1" applyBorder="1" applyAlignment="1" applyProtection="1">
      <alignment horizontal="left" vertical="center" wrapText="1"/>
    </xf>
    <xf numFmtId="0" fontId="18" fillId="0" borderId="0" xfId="0" applyFont="1" applyAlignment="1" applyProtection="1">
      <alignment horizontal="center" vertical="center" wrapText="1"/>
    </xf>
    <xf numFmtId="0" fontId="18" fillId="0" borderId="2" xfId="53" applyFont="1" applyBorder="1" applyAlignment="1" applyProtection="1">
      <alignment horizontal="left" vertical="center" wrapText="1"/>
    </xf>
    <xf numFmtId="0" fontId="18" fillId="0" borderId="2"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2" fillId="0" borderId="2" xfId="0" applyFont="1" applyBorder="1" applyAlignment="1" applyProtection="1">
      <alignment horizontal="center" vertical="center" wrapText="1"/>
    </xf>
    <xf numFmtId="0" fontId="23" fillId="0" borderId="2" xfId="0" applyFont="1" applyBorder="1" applyAlignment="1" applyProtection="1">
      <alignment horizontal="center" vertical="center" wrapText="1"/>
    </xf>
    <xf numFmtId="0" fontId="23" fillId="0" borderId="0" xfId="0" applyFont="1" applyAlignment="1" applyProtection="1">
      <alignment horizontal="center" vertical="center" wrapText="1"/>
    </xf>
    <xf numFmtId="0" fontId="12" fillId="0" borderId="2" xfId="0" applyFont="1" applyBorder="1" applyAlignment="1" applyProtection="1">
      <alignment horizontal="center" vertical="center"/>
    </xf>
    <xf numFmtId="178" fontId="0" fillId="0" borderId="0" xfId="0" applyNumberFormat="1" applyFont="1" applyAlignment="1" applyProtection="1">
      <alignment horizontal="center" vertical="center"/>
    </xf>
    <xf numFmtId="0" fontId="22" fillId="0" borderId="4" xfId="0" applyFont="1" applyBorder="1" applyAlignment="1" applyProtection="1">
      <alignment horizontal="center" vertical="center" wrapText="1"/>
    </xf>
    <xf numFmtId="0" fontId="22" fillId="0" borderId="4" xfId="0" applyFont="1" applyBorder="1" applyAlignment="1" applyProtection="1">
      <alignment horizontal="center" vertical="center"/>
    </xf>
    <xf numFmtId="0" fontId="0" fillId="0" borderId="0" xfId="0" applyAlignment="1" applyProtection="1">
      <alignment vertical="center"/>
    </xf>
    <xf numFmtId="0" fontId="24" fillId="0" borderId="0" xfId="0" applyFont="1" applyAlignment="1" applyProtection="1">
      <alignment horizontal="center" vertical="center"/>
    </xf>
    <xf numFmtId="0" fontId="0" fillId="0" borderId="2" xfId="0" applyBorder="1" applyAlignment="1" applyProtection="1">
      <alignmen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0" fillId="0" borderId="4" xfId="0" applyBorder="1" applyAlignment="1" applyProtection="1">
      <alignment horizontal="center" vertical="center"/>
    </xf>
    <xf numFmtId="0" fontId="0" fillId="0" borderId="7" xfId="0" applyBorder="1" applyAlignment="1" applyProtection="1">
      <alignment horizontal="center" vertical="center"/>
    </xf>
    <xf numFmtId="0" fontId="0" fillId="0" borderId="2" xfId="0" applyBorder="1" applyAlignment="1" applyProtection="1">
      <alignment horizontal="center" vertical="center"/>
    </xf>
    <xf numFmtId="0" fontId="0" fillId="0" borderId="8" xfId="0" applyBorder="1" applyAlignment="1" applyProtection="1">
      <alignment vertical="center"/>
    </xf>
    <xf numFmtId="176" fontId="3" fillId="0" borderId="2" xfId="12" applyNumberFormat="1" applyFont="1" applyBorder="1" applyAlignment="1" applyProtection="1">
      <alignment horizontal="center" vertical="center"/>
    </xf>
    <xf numFmtId="0" fontId="25"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76" fontId="3" fillId="0" borderId="8"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1" fillId="0" borderId="0" xfId="12" applyFont="1" applyBorder="1" applyAlignment="1">
      <alignment vertical="center"/>
    </xf>
    <xf numFmtId="0" fontId="26" fillId="0" borderId="0" xfId="12" applyFont="1" applyBorder="1" applyAlignment="1" applyProtection="1">
      <alignment vertical="center"/>
    </xf>
    <xf numFmtId="0" fontId="2" fillId="0" borderId="0" xfId="12" applyFont="1" applyBorder="1" applyAlignment="1" applyProtection="1">
      <alignment vertical="center"/>
    </xf>
    <xf numFmtId="0" fontId="27" fillId="0" borderId="0" xfId="54" applyFont="1" applyAlignment="1" applyProtection="1"/>
    <xf numFmtId="176" fontId="27" fillId="0" borderId="0" xfId="54" applyNumberFormat="1" applyFont="1" applyAlignment="1" applyProtection="1">
      <alignment horizontal="center"/>
    </xf>
    <xf numFmtId="0" fontId="28" fillId="0" borderId="0" xfId="54" applyFont="1" applyAlignment="1" applyProtection="1">
      <alignment horizontal="center" vertical="center"/>
    </xf>
    <xf numFmtId="176" fontId="28" fillId="0" borderId="0" xfId="54" applyNumberFormat="1" applyFont="1" applyAlignment="1" applyProtection="1">
      <alignment horizontal="center" vertical="center"/>
    </xf>
    <xf numFmtId="0" fontId="0" fillId="0" borderId="0" xfId="54" applyFont="1" applyAlignment="1" applyProtection="1">
      <alignment vertical="center"/>
    </xf>
    <xf numFmtId="176" fontId="0" fillId="0" borderId="0" xfId="54" applyNumberFormat="1" applyFont="1" applyAlignment="1" applyProtection="1">
      <alignment horizontal="center" vertical="center"/>
    </xf>
    <xf numFmtId="176" fontId="5" fillId="0" borderId="0" xfId="54" applyNumberFormat="1" applyFont="1" applyAlignment="1" applyProtection="1">
      <alignment horizontal="right" vertical="center"/>
    </xf>
    <xf numFmtId="0" fontId="15" fillId="0" borderId="2" xfId="54" applyFont="1" applyBorder="1" applyAlignment="1" applyProtection="1">
      <alignment horizontal="center" vertical="center"/>
    </xf>
    <xf numFmtId="0" fontId="3" fillId="0" borderId="2" xfId="12" applyFont="1" applyBorder="1" applyAlignment="1">
      <alignment horizontal="left" vertical="center" wrapText="1"/>
    </xf>
    <xf numFmtId="49" fontId="0" fillId="0" borderId="2" xfId="0" applyNumberFormat="1" applyBorder="1" applyAlignment="1">
      <alignment horizontal="left" vertical="center" wrapText="1"/>
    </xf>
    <xf numFmtId="0" fontId="3" fillId="0" borderId="2" xfId="12" applyFont="1" applyBorder="1" applyAlignment="1">
      <alignment horizontal="center" vertical="center" wrapText="1"/>
    </xf>
    <xf numFmtId="0" fontId="3" fillId="0" borderId="2" xfId="12" applyFont="1" applyBorder="1" applyAlignment="1" applyProtection="1">
      <alignment vertical="center"/>
    </xf>
    <xf numFmtId="0" fontId="0" fillId="0" borderId="2" xfId="0" applyBorder="1"/>
    <xf numFmtId="0" fontId="0" fillId="0" borderId="0" xfId="12" applyFont="1" applyBorder="1" applyAlignment="1" applyProtection="1">
      <alignment horizontal="left" vertical="center" wrapText="1"/>
    </xf>
    <xf numFmtId="0" fontId="3" fillId="0" borderId="0" xfId="12" applyFont="1" applyBorder="1" applyAlignment="1">
      <alignment horizontal="center" vertical="center"/>
    </xf>
    <xf numFmtId="0" fontId="3" fillId="0" borderId="0" xfId="12" applyFont="1" applyBorder="1" applyAlignment="1">
      <alignment vertical="center"/>
    </xf>
    <xf numFmtId="0" fontId="2" fillId="0" borderId="0" xfId="12" applyFont="1" applyBorder="1" applyAlignment="1">
      <alignment vertical="center"/>
    </xf>
    <xf numFmtId="0" fontId="2" fillId="0" borderId="0" xfId="12" applyFont="1" applyBorder="1" applyAlignment="1">
      <alignment horizontal="center" vertical="center"/>
    </xf>
    <xf numFmtId="0" fontId="2" fillId="0" borderId="0" xfId="12" applyFont="1" applyBorder="1" applyAlignment="1">
      <alignment vertical="center" wrapText="1"/>
    </xf>
    <xf numFmtId="0" fontId="4" fillId="0" borderId="0" xfId="12" applyFont="1" applyBorder="1" applyAlignment="1">
      <alignment horizontal="center" vertical="center"/>
    </xf>
    <xf numFmtId="0" fontId="9" fillId="0" borderId="0" xfId="12" applyFont="1" applyBorder="1" applyAlignment="1">
      <alignment horizontal="center" vertical="center"/>
    </xf>
    <xf numFmtId="0" fontId="8" fillId="0" borderId="0" xfId="12" applyFont="1" applyBorder="1" applyAlignment="1">
      <alignment vertical="center"/>
    </xf>
    <xf numFmtId="0" fontId="8" fillId="0" borderId="1" xfId="12" applyFont="1" applyBorder="1" applyAlignment="1">
      <alignment horizontal="right" vertical="center"/>
    </xf>
    <xf numFmtId="0" fontId="14" fillId="0" borderId="2" xfId="12" applyFont="1" applyBorder="1" applyAlignment="1">
      <alignment horizontal="center" vertical="center"/>
    </xf>
    <xf numFmtId="0" fontId="14" fillId="0" borderId="2" xfId="12" applyFont="1" applyBorder="1" applyAlignment="1">
      <alignment horizontal="center" vertical="center" wrapText="1"/>
    </xf>
    <xf numFmtId="0" fontId="15" fillId="0" borderId="2" xfId="12" applyFont="1" applyBorder="1" applyAlignment="1">
      <alignment horizontal="center" vertical="center" wrapText="1"/>
    </xf>
    <xf numFmtId="1" fontId="13" fillId="0" borderId="2" xfId="12" applyNumberFormat="1" applyFont="1" applyBorder="1" applyAlignment="1">
      <alignment horizontal="center" vertical="center" wrapText="1"/>
    </xf>
    <xf numFmtId="0" fontId="3" fillId="0" borderId="2" xfId="12" applyFont="1" applyBorder="1" applyAlignment="1">
      <alignment vertical="center" wrapText="1"/>
    </xf>
    <xf numFmtId="3" fontId="0" fillId="0" borderId="2" xfId="12" applyNumberFormat="1" applyFont="1" applyBorder="1" applyAlignment="1">
      <alignment vertical="center" wrapText="1"/>
    </xf>
    <xf numFmtId="1" fontId="3" fillId="0" borderId="2" xfId="12" applyNumberFormat="1" applyFont="1" applyBorder="1" applyAlignment="1">
      <alignment horizontal="center" vertical="center" wrapText="1"/>
    </xf>
    <xf numFmtId="3" fontId="3" fillId="0" borderId="2" xfId="12" applyNumberFormat="1" applyFont="1" applyBorder="1" applyAlignment="1">
      <alignment horizontal="left" vertical="center" wrapText="1"/>
    </xf>
    <xf numFmtId="3" fontId="0" fillId="0" borderId="2" xfId="12" applyNumberFormat="1" applyFont="1" applyBorder="1" applyAlignment="1">
      <alignment horizontal="left" vertical="center" wrapText="1"/>
    </xf>
    <xf numFmtId="3" fontId="3" fillId="0" borderId="2" xfId="12" applyNumberFormat="1" applyFont="1" applyBorder="1" applyAlignment="1">
      <alignment vertical="center" wrapText="1"/>
    </xf>
    <xf numFmtId="0" fontId="0" fillId="0" borderId="2" xfId="12" applyFont="1" applyBorder="1" applyAlignment="1">
      <alignment horizontal="left" vertical="center" wrapText="1"/>
    </xf>
    <xf numFmtId="0" fontId="0" fillId="0" borderId="2" xfId="12" applyFont="1" applyBorder="1" applyAlignment="1">
      <alignment horizontal="left" vertical="center" wrapText="1"/>
    </xf>
    <xf numFmtId="0" fontId="0" fillId="0" borderId="0" xfId="12" applyFont="1" applyBorder="1" applyAlignment="1">
      <alignment vertical="center"/>
    </xf>
    <xf numFmtId="0" fontId="0" fillId="0" borderId="2" xfId="12" applyFont="1" applyBorder="1" applyAlignment="1">
      <alignment vertical="center" wrapText="1"/>
    </xf>
    <xf numFmtId="0" fontId="15" fillId="0" borderId="2" xfId="12" applyFont="1" applyBorder="1" applyAlignment="1">
      <alignment vertical="center" wrapText="1"/>
    </xf>
    <xf numFmtId="0" fontId="0" fillId="2" borderId="0" xfId="12" applyFont="1" applyFill="1" applyBorder="1" applyAlignment="1">
      <alignment vertical="center"/>
    </xf>
    <xf numFmtId="0" fontId="3" fillId="0" borderId="0" xfId="12" applyFont="1" applyBorder="1" applyAlignment="1">
      <alignment vertical="center" wrapText="1"/>
    </xf>
    <xf numFmtId="0" fontId="26" fillId="0" borderId="0" xfId="12" applyFont="1" applyBorder="1" applyAlignment="1">
      <alignment vertical="center"/>
    </xf>
    <xf numFmtId="3" fontId="8" fillId="0" borderId="0" xfId="12" applyNumberFormat="1" applyFont="1" applyBorder="1" applyAlignment="1">
      <alignment vertical="center"/>
    </xf>
    <xf numFmtId="0" fontId="8" fillId="0" borderId="1" xfId="12" applyFont="1" applyBorder="1" applyAlignment="1">
      <alignment horizontal="center" vertical="center"/>
    </xf>
    <xf numFmtId="176" fontId="13" fillId="0" borderId="2" xfId="12" applyNumberFormat="1" applyFont="1" applyBorder="1" applyAlignment="1">
      <alignment horizontal="center" vertical="center" wrapText="1"/>
    </xf>
    <xf numFmtId="0" fontId="3" fillId="0" borderId="2" xfId="12" applyFont="1" applyBorder="1" applyAlignment="1">
      <alignment vertical="center"/>
    </xf>
    <xf numFmtId="176" fontId="3" fillId="0" borderId="2" xfId="12" applyNumberFormat="1" applyFont="1" applyBorder="1" applyAlignment="1">
      <alignment horizontal="center" vertical="center" wrapText="1"/>
    </xf>
    <xf numFmtId="49" fontId="0" fillId="0" borderId="2" xfId="0" applyNumberFormat="1" applyFont="1" applyBorder="1" applyAlignment="1">
      <alignment horizontal="left" vertical="center" wrapText="1"/>
    </xf>
    <xf numFmtId="176" fontId="3" fillId="0" borderId="0" xfId="0" applyNumberFormat="1" applyFont="1"/>
    <xf numFmtId="0" fontId="12" fillId="0" borderId="1" xfId="12" applyFont="1" applyBorder="1" applyAlignment="1">
      <alignment horizontal="right" vertical="center"/>
    </xf>
    <xf numFmtId="0" fontId="3" fillId="0" borderId="2" xfId="12" applyFont="1" applyBorder="1" applyAlignment="1">
      <alignment horizontal="center" vertical="center"/>
    </xf>
    <xf numFmtId="0" fontId="15" fillId="0" borderId="2" xfId="12" applyFont="1" applyBorder="1" applyAlignment="1">
      <alignment horizontal="center" vertical="center"/>
    </xf>
    <xf numFmtId="176" fontId="13" fillId="0" borderId="2" xfId="12" applyNumberFormat="1" applyFont="1" applyBorder="1" applyAlignment="1">
      <alignment horizontal="center" vertical="center"/>
    </xf>
    <xf numFmtId="0" fontId="13" fillId="0" borderId="2" xfId="12" applyFont="1" applyBorder="1" applyAlignment="1">
      <alignment horizontal="center" vertical="center" wrapText="1"/>
    </xf>
    <xf numFmtId="0" fontId="3" fillId="0" borderId="2" xfId="12" applyFont="1" applyBorder="1" applyAlignment="1">
      <alignment horizontal="left" vertical="center"/>
    </xf>
    <xf numFmtId="3" fontId="3" fillId="0" borderId="2" xfId="12" applyNumberFormat="1" applyFont="1" applyBorder="1" applyAlignment="1">
      <alignment vertical="center"/>
    </xf>
    <xf numFmtId="176" fontId="3" fillId="0" borderId="2" xfId="12" applyNumberFormat="1" applyFont="1" applyBorder="1" applyAlignment="1">
      <alignment horizontal="center" vertical="center"/>
    </xf>
    <xf numFmtId="3" fontId="3" fillId="0" borderId="2" xfId="12" applyNumberFormat="1" applyFont="1" applyBorder="1" applyAlignment="1">
      <alignment horizontal="left" vertical="center"/>
    </xf>
    <xf numFmtId="0" fontId="0" fillId="0" borderId="2" xfId="12" applyFont="1" applyBorder="1" applyAlignment="1">
      <alignment vertical="center"/>
    </xf>
    <xf numFmtId="3" fontId="12" fillId="0" borderId="2" xfId="12" applyNumberFormat="1" applyFont="1" applyBorder="1" applyAlignment="1">
      <alignment horizontal="left" vertical="center"/>
    </xf>
    <xf numFmtId="176" fontId="12" fillId="0" borderId="2" xfId="12" applyNumberFormat="1" applyFont="1" applyBorder="1" applyAlignment="1">
      <alignment horizontal="center" vertical="center"/>
    </xf>
    <xf numFmtId="0" fontId="13" fillId="0" borderId="2" xfId="12" applyFont="1" applyBorder="1" applyAlignment="1">
      <alignment horizontal="left" vertical="center"/>
    </xf>
    <xf numFmtId="0" fontId="13" fillId="0" borderId="2" xfId="12" applyFont="1" applyBorder="1" applyAlignment="1">
      <alignment vertical="center" wrapText="1"/>
    </xf>
    <xf numFmtId="176" fontId="3" fillId="0" borderId="2" xfId="12" applyNumberFormat="1" applyFont="1" applyBorder="1" applyAlignment="1">
      <alignment horizontal="left" vertical="center"/>
    </xf>
    <xf numFmtId="176" fontId="13" fillId="0" borderId="2" xfId="12" applyNumberFormat="1" applyFont="1" applyBorder="1" applyAlignment="1">
      <alignment vertical="center"/>
    </xf>
    <xf numFmtId="176" fontId="3" fillId="0" borderId="2" xfId="0" applyNumberFormat="1" applyFont="1" applyBorder="1"/>
    <xf numFmtId="176" fontId="3" fillId="0" borderId="2" xfId="12" applyNumberFormat="1" applyFont="1" applyBorder="1" applyAlignment="1">
      <alignment vertical="center"/>
    </xf>
    <xf numFmtId="1" fontId="12" fillId="0" borderId="2" xfId="12" applyNumberFormat="1" applyFont="1" applyBorder="1" applyAlignment="1">
      <alignment horizontal="center" vertical="center"/>
    </xf>
    <xf numFmtId="1" fontId="13" fillId="0" borderId="2" xfId="12" applyNumberFormat="1" applyFont="1" applyBorder="1" applyAlignment="1">
      <alignment horizontal="center" vertical="center"/>
    </xf>
    <xf numFmtId="176" fontId="0" fillId="0" borderId="0" xfId="0" applyNumberFormat="1"/>
    <xf numFmtId="3" fontId="0" fillId="0" borderId="2" xfId="12" applyNumberFormat="1" applyFont="1" applyBorder="1" applyAlignment="1">
      <alignment vertical="center"/>
    </xf>
    <xf numFmtId="176" fontId="0" fillId="0" borderId="2" xfId="12" applyNumberFormat="1" applyFont="1" applyBorder="1" applyAlignment="1">
      <alignment vertical="center"/>
    </xf>
    <xf numFmtId="176" fontId="0" fillId="0" borderId="2" xfId="0" applyNumberFormat="1" applyBorder="1"/>
    <xf numFmtId="176" fontId="13" fillId="0" borderId="2" xfId="12" applyNumberFormat="1" applyFont="1" applyBorder="1" applyAlignment="1">
      <alignment horizontal="left" vertical="center"/>
    </xf>
    <xf numFmtId="176" fontId="15" fillId="0" borderId="2" xfId="12" applyNumberFormat="1" applyFont="1" applyBorder="1" applyAlignment="1">
      <alignment horizontal="center" vertical="center"/>
    </xf>
    <xf numFmtId="0" fontId="13" fillId="0" borderId="2" xfId="12" applyFont="1" applyBorder="1" applyAlignment="1">
      <alignment vertical="center"/>
    </xf>
    <xf numFmtId="0" fontId="4" fillId="0" borderId="0" xfId="0" applyFont="1" applyAlignment="1">
      <alignment horizontal="center" vertical="center" wrapText="1"/>
    </xf>
    <xf numFmtId="0" fontId="2" fillId="0" borderId="1" xfId="0" applyFont="1" applyBorder="1" applyAlignment="1">
      <alignment horizontal="right" vertical="center" wrapText="1"/>
    </xf>
    <xf numFmtId="0" fontId="3"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3" fillId="0" borderId="8" xfId="0" applyFont="1" applyBorder="1" applyAlignment="1">
      <alignment horizontal="center" vertical="center" wrapText="1"/>
    </xf>
    <xf numFmtId="0" fontId="8" fillId="0" borderId="0" xfId="0" applyFont="1" applyProtection="1"/>
    <xf numFmtId="0" fontId="3" fillId="0" borderId="0" xfId="0" applyFont="1" applyProtection="1"/>
    <xf numFmtId="0" fontId="14" fillId="0" borderId="0" xfId="0" applyFont="1" applyProtection="1"/>
    <xf numFmtId="0" fontId="29" fillId="0" borderId="0" xfId="0" applyFont="1" applyProtection="1"/>
    <xf numFmtId="0" fontId="8" fillId="0" borderId="0" xfId="0" applyFont="1" applyAlignment="1">
      <alignment vertical="center"/>
    </xf>
    <xf numFmtId="0" fontId="4" fillId="0" borderId="0" xfId="0" applyFont="1" applyAlignment="1" applyProtection="1">
      <alignment horizontal="center" vertical="center"/>
    </xf>
    <xf numFmtId="0" fontId="3" fillId="0" borderId="0" xfId="0" applyFont="1" applyAlignment="1" applyProtection="1">
      <alignment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Continuous" vertical="center"/>
    </xf>
    <xf numFmtId="0" fontId="0" fillId="0" borderId="2" xfId="0" applyFont="1" applyBorder="1" applyAlignment="1" applyProtection="1">
      <alignment horizontal="center" vertical="center"/>
    </xf>
    <xf numFmtId="0" fontId="13" fillId="0" borderId="2" xfId="0" applyFont="1" applyBorder="1" applyAlignment="1" applyProtection="1">
      <alignment horizontal="left" vertical="center" wrapText="1"/>
    </xf>
    <xf numFmtId="0" fontId="15" fillId="0" borderId="2" xfId="0" applyFont="1" applyBorder="1" applyAlignment="1" applyProtection="1">
      <alignment horizontal="left" vertical="center" wrapText="1"/>
    </xf>
    <xf numFmtId="176" fontId="13" fillId="0" borderId="2" xfId="0" applyNumberFormat="1"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0" fillId="0" borderId="2" xfId="0" applyBorder="1" applyAlignment="1" applyProtection="1">
      <alignment horizontal="left" vertical="center" wrapText="1"/>
    </xf>
    <xf numFmtId="176" fontId="3" fillId="0" borderId="2" xfId="0" applyNumberFormat="1" applyFont="1" applyBorder="1" applyAlignment="1" applyProtection="1">
      <alignment horizontal="center" vertical="center" wrapText="1"/>
    </xf>
    <xf numFmtId="0" fontId="13" fillId="0" borderId="2" xfId="0" applyFont="1" applyBorder="1" applyAlignment="1">
      <alignment horizontal="left" vertical="center"/>
    </xf>
    <xf numFmtId="0" fontId="0" fillId="0" borderId="0" xfId="0" applyFont="1" applyAlignment="1" applyProtection="1">
      <alignment horizontal="right" vertical="center"/>
    </xf>
    <xf numFmtId="3" fontId="13" fillId="0" borderId="2" xfId="0" applyNumberFormat="1" applyFont="1" applyBorder="1" applyAlignment="1" applyProtection="1">
      <alignment horizontal="right" vertical="center" wrapText="1"/>
    </xf>
    <xf numFmtId="0" fontId="0" fillId="0" borderId="2" xfId="0" applyFont="1" applyBorder="1" applyAlignment="1" applyProtection="1">
      <alignment horizontal="left" vertical="center" wrapText="1"/>
    </xf>
    <xf numFmtId="3" fontId="3" fillId="0" borderId="2" xfId="0" applyNumberFormat="1" applyFont="1" applyBorder="1" applyAlignment="1" applyProtection="1">
      <alignment horizontal="right" vertical="center" wrapText="1"/>
    </xf>
    <xf numFmtId="0" fontId="30" fillId="0" borderId="2" xfId="0" applyFont="1" applyBorder="1" applyAlignment="1">
      <alignment vertical="center"/>
    </xf>
    <xf numFmtId="0" fontId="31" fillId="0" borderId="2" xfId="0" applyFont="1" applyBorder="1" applyAlignment="1">
      <alignment vertical="center"/>
    </xf>
    <xf numFmtId="0" fontId="30" fillId="0" borderId="2" xfId="0" applyFont="1" applyBorder="1" applyAlignment="1" applyProtection="1">
      <alignment horizontal="left" vertical="center" wrapText="1"/>
    </xf>
    <xf numFmtId="0" fontId="9"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2"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2" xfId="0" applyFont="1" applyBorder="1" applyAlignment="1" applyProtection="1">
      <alignment horizontal="center" vertical="center" wrapText="1"/>
      <protection locked="0"/>
    </xf>
    <xf numFmtId="176" fontId="15" fillId="0" borderId="2" xfId="0" applyNumberFormat="1" applyFont="1" applyBorder="1" applyAlignment="1" applyProtection="1">
      <alignment vertical="center"/>
      <protection locked="0"/>
    </xf>
    <xf numFmtId="176" fontId="13" fillId="0" borderId="2" xfId="0" applyNumberFormat="1" applyFont="1" applyBorder="1" applyAlignment="1" applyProtection="1">
      <alignment horizontal="right" vertical="center"/>
    </xf>
    <xf numFmtId="176" fontId="13" fillId="0" borderId="2" xfId="0" applyNumberFormat="1" applyFont="1" applyBorder="1" applyAlignment="1" applyProtection="1">
      <alignment horizontal="right" vertical="center"/>
      <protection locked="0"/>
    </xf>
    <xf numFmtId="176" fontId="0" fillId="0" borderId="2" xfId="0" applyNumberFormat="1" applyBorder="1" applyAlignment="1" applyProtection="1">
      <alignment vertical="center"/>
      <protection locked="0"/>
    </xf>
    <xf numFmtId="176" fontId="3" fillId="0" borderId="2" xfId="0" applyNumberFormat="1" applyFont="1" applyBorder="1" applyAlignment="1" applyProtection="1">
      <alignment horizontal="right" vertical="center"/>
    </xf>
    <xf numFmtId="176" fontId="3" fillId="0" borderId="2" xfId="0" applyNumberFormat="1" applyFont="1" applyBorder="1" applyAlignment="1" applyProtection="1">
      <alignment horizontal="right" vertical="center"/>
      <protection locked="0"/>
    </xf>
    <xf numFmtId="0" fontId="8" fillId="0" borderId="0" xfId="0" applyFont="1" applyAlignment="1">
      <alignment horizontal="center" vertical="center"/>
    </xf>
    <xf numFmtId="0" fontId="8" fillId="0" borderId="0" xfId="0" applyFont="1" applyAlignment="1" applyProtection="1">
      <alignment horizontal="right" vertical="center"/>
      <protection locked="0"/>
    </xf>
    <xf numFmtId="0" fontId="0" fillId="0" borderId="0" xfId="0" applyAlignment="1">
      <alignment vertical="center"/>
    </xf>
    <xf numFmtId="0" fontId="32" fillId="0" borderId="0" xfId="52" applyFont="1"/>
    <xf numFmtId="0" fontId="33" fillId="0" borderId="0" xfId="52" applyFont="1" applyAlignment="1">
      <alignment horizontal="centerContinuous" vertical="center"/>
    </xf>
    <xf numFmtId="0" fontId="12" fillId="0" borderId="0" xfId="52" applyFont="1" applyAlignment="1">
      <alignment vertical="center"/>
    </xf>
    <xf numFmtId="0" fontId="12" fillId="0" borderId="0" xfId="52" applyFont="1"/>
    <xf numFmtId="0" fontId="12" fillId="0" borderId="2" xfId="52" applyFont="1" applyBorder="1" applyAlignment="1">
      <alignment horizontal="center" vertical="center"/>
    </xf>
    <xf numFmtId="0" fontId="12" fillId="0" borderId="7" xfId="52" applyFont="1" applyBorder="1" applyAlignment="1">
      <alignment horizontal="center" vertical="center"/>
    </xf>
    <xf numFmtId="0" fontId="12" fillId="0" borderId="7" xfId="52" applyFont="1" applyBorder="1" applyAlignment="1">
      <alignment horizontal="center" vertical="center" wrapText="1"/>
    </xf>
    <xf numFmtId="0" fontId="12" fillId="0" borderId="9" xfId="52" applyFont="1" applyBorder="1" applyAlignment="1">
      <alignment horizontal="center" vertical="center"/>
    </xf>
    <xf numFmtId="0" fontId="12" fillId="0" borderId="3" xfId="52" applyFont="1" applyBorder="1" applyAlignment="1">
      <alignment horizontal="center" vertical="center"/>
    </xf>
    <xf numFmtId="0" fontId="12" fillId="0" borderId="10" xfId="52" applyFont="1" applyBorder="1" applyAlignment="1">
      <alignment horizontal="center" vertical="center"/>
    </xf>
    <xf numFmtId="0" fontId="12" fillId="0" borderId="11" xfId="52" applyFont="1" applyBorder="1" applyAlignment="1">
      <alignment horizontal="center" vertical="center"/>
    </xf>
    <xf numFmtId="0" fontId="12" fillId="0" borderId="11" xfId="52" applyFont="1" applyBorder="1" applyAlignment="1">
      <alignment horizontal="center" vertical="center" wrapText="1"/>
    </xf>
    <xf numFmtId="0" fontId="12" fillId="0" borderId="12" xfId="52" applyFont="1" applyBorder="1" applyAlignment="1">
      <alignment horizontal="center" vertical="center"/>
    </xf>
    <xf numFmtId="0" fontId="12" fillId="0" borderId="0" xfId="52" applyFont="1" applyAlignment="1">
      <alignment horizontal="center" vertical="center"/>
    </xf>
    <xf numFmtId="0" fontId="12" fillId="0" borderId="13" xfId="52" applyFont="1" applyBorder="1" applyAlignment="1">
      <alignment horizontal="center" vertical="center"/>
    </xf>
    <xf numFmtId="0" fontId="12" fillId="0" borderId="14" xfId="52" applyFont="1" applyBorder="1" applyAlignment="1">
      <alignment horizontal="center" vertical="center"/>
    </xf>
    <xf numFmtId="0" fontId="12" fillId="0" borderId="1" xfId="52" applyFont="1" applyBorder="1" applyAlignment="1">
      <alignment horizontal="center" vertical="center"/>
    </xf>
    <xf numFmtId="0" fontId="12" fillId="0" borderId="15" xfId="52" applyFont="1" applyBorder="1" applyAlignment="1">
      <alignment horizontal="center" vertical="center"/>
    </xf>
    <xf numFmtId="0" fontId="12" fillId="0" borderId="8" xfId="52" applyFont="1" applyBorder="1" applyAlignment="1">
      <alignment horizontal="center" vertical="center"/>
    </xf>
    <xf numFmtId="0" fontId="12" fillId="0" borderId="8" xfId="52" applyFont="1" applyBorder="1" applyAlignment="1">
      <alignment horizontal="center" vertical="center" wrapText="1"/>
    </xf>
    <xf numFmtId="0" fontId="12" fillId="0" borderId="2" xfId="52" applyFont="1" applyBorder="1" applyAlignment="1">
      <alignment horizontal="center" vertical="center" wrapText="1"/>
    </xf>
    <xf numFmtId="176" fontId="12" fillId="0" borderId="2" xfId="52" applyNumberFormat="1" applyFont="1" applyBorder="1" applyAlignment="1">
      <alignment horizontal="right" vertical="center" wrapText="1"/>
    </xf>
    <xf numFmtId="176" fontId="0" fillId="0" borderId="0" xfId="0" applyNumberFormat="1" applyAlignment="1">
      <alignment vertical="center"/>
    </xf>
    <xf numFmtId="0" fontId="0" fillId="0" borderId="3" xfId="0" applyBorder="1" applyAlignment="1">
      <alignment horizontal="left" vertical="center" wrapText="1"/>
    </xf>
    <xf numFmtId="0" fontId="3" fillId="0" borderId="0" xfId="0" applyFont="1" applyAlignment="1">
      <alignment vertical="center" wrapText="1"/>
    </xf>
    <xf numFmtId="0" fontId="3" fillId="0" borderId="0" xfId="0" applyFont="1"/>
    <xf numFmtId="0" fontId="34" fillId="0" borderId="0" xfId="0" applyFont="1" applyAlignment="1">
      <alignment horizontal="center" vertical="center"/>
    </xf>
    <xf numFmtId="179" fontId="10" fillId="0" borderId="2" xfId="0" applyNumberFormat="1" applyFont="1" applyBorder="1" applyAlignment="1" applyProtection="1">
      <alignment horizontal="center" vertical="center" wrapText="1"/>
    </xf>
    <xf numFmtId="0" fontId="35" fillId="0" borderId="2" xfId="0" applyFont="1" applyBorder="1" applyAlignment="1" applyProtection="1">
      <alignment horizontal="center" vertical="center" wrapText="1"/>
    </xf>
    <xf numFmtId="178" fontId="8" fillId="0" borderId="2" xfId="0" applyNumberFormat="1"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8" fillId="0" borderId="2" xfId="0" applyFont="1" applyBorder="1" applyAlignment="1" applyProtection="1">
      <alignment vertical="center" wrapText="1"/>
    </xf>
    <xf numFmtId="49" fontId="8" fillId="0" borderId="2" xfId="0" applyNumberFormat="1" applyFont="1" applyBorder="1" applyAlignment="1" applyProtection="1">
      <alignment horizontal="left" vertical="center" wrapText="1"/>
    </xf>
    <xf numFmtId="0" fontId="12" fillId="0" borderId="2" xfId="0" applyFont="1" applyBorder="1" applyAlignment="1" applyProtection="1">
      <alignment vertical="center" wrapText="1"/>
    </xf>
    <xf numFmtId="49" fontId="12" fillId="0" borderId="2" xfId="53" applyNumberFormat="1" applyFont="1" applyBorder="1" applyAlignment="1">
      <alignment horizontal="left" vertical="center" wrapText="1"/>
    </xf>
    <xf numFmtId="0" fontId="34" fillId="0" borderId="0" xfId="0" applyFont="1" applyAlignment="1" applyProtection="1">
      <alignment vertical="center"/>
    </xf>
    <xf numFmtId="0" fontId="36" fillId="0" borderId="0" xfId="0" applyFont="1" applyAlignment="1" applyProtection="1">
      <alignment vertical="center"/>
    </xf>
    <xf numFmtId="0" fontId="37" fillId="0" borderId="0" xfId="0" applyFont="1" applyAlignment="1" applyProtection="1">
      <alignment vertical="center"/>
    </xf>
    <xf numFmtId="0" fontId="27" fillId="0" borderId="0" xfId="54" applyFont="1" applyAlignment="1" applyProtection="1">
      <alignment vertical="center"/>
    </xf>
    <xf numFmtId="0" fontId="1" fillId="3" borderId="0" xfId="0" applyFont="1" applyFill="1" applyAlignment="1">
      <alignmen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4" fillId="0" borderId="0" xfId="0" applyFont="1" applyAlignment="1" applyProtection="1">
      <alignment horizontal="center" vertical="center" wrapText="1"/>
    </xf>
    <xf numFmtId="0" fontId="3" fillId="0" borderId="0" xfId="0" applyFont="1" applyAlignment="1" applyProtection="1">
      <alignment vertical="center" wrapText="1"/>
    </xf>
    <xf numFmtId="0" fontId="3" fillId="0" borderId="1" xfId="0" applyFont="1" applyBorder="1" applyAlignment="1" applyProtection="1">
      <alignment horizontal="right" vertical="center" wrapText="1"/>
    </xf>
    <xf numFmtId="0" fontId="14" fillId="0" borderId="2" xfId="0" applyFont="1" applyBorder="1" applyAlignment="1" applyProtection="1">
      <alignment horizontal="center" vertical="center"/>
    </xf>
    <xf numFmtId="0" fontId="14" fillId="0" borderId="2"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3" fillId="0" borderId="2" xfId="0" applyFont="1" applyBorder="1" applyAlignment="1" applyProtection="1">
      <alignment vertical="center"/>
    </xf>
    <xf numFmtId="0" fontId="3" fillId="0" borderId="2" xfId="0" applyFont="1" applyBorder="1" applyAlignment="1" applyProtection="1">
      <alignment vertical="center" wrapText="1"/>
    </xf>
    <xf numFmtId="0" fontId="0" fillId="0" borderId="2" xfId="0" applyBorder="1" applyAlignment="1" applyProtection="1">
      <alignment vertical="center" wrapText="1"/>
    </xf>
    <xf numFmtId="0" fontId="0" fillId="0" borderId="2" xfId="0" applyFont="1" applyBorder="1" applyAlignment="1" applyProtection="1">
      <alignment vertical="center"/>
    </xf>
    <xf numFmtId="49" fontId="10" fillId="0" borderId="2" xfId="0" applyNumberFormat="1" applyFont="1" applyBorder="1" applyAlignment="1" applyProtection="1">
      <alignment horizontal="left" vertical="center"/>
    </xf>
    <xf numFmtId="0" fontId="12" fillId="0" borderId="2" xfId="11" applyFont="1" applyBorder="1" applyAlignment="1">
      <alignment vertical="center" shrinkToFit="1"/>
    </xf>
    <xf numFmtId="0" fontId="12" fillId="0" borderId="2" xfId="11" applyFont="1" applyBorder="1" applyAlignment="1">
      <alignment horizontal="left" vertical="center" shrinkToFit="1"/>
    </xf>
    <xf numFmtId="176" fontId="3" fillId="0" borderId="0" xfId="0" applyNumberFormat="1" applyFont="1" applyAlignment="1">
      <alignment horizontal="center" vertical="center"/>
    </xf>
    <xf numFmtId="180" fontId="3" fillId="0" borderId="0" xfId="0" applyNumberFormat="1" applyFont="1" applyAlignment="1">
      <alignment vertical="center"/>
    </xf>
    <xf numFmtId="176" fontId="12" fillId="0" borderId="0" xfId="0" applyNumberFormat="1" applyFont="1" applyAlignment="1">
      <alignment horizontal="right" vertical="center"/>
    </xf>
    <xf numFmtId="176" fontId="8" fillId="0" borderId="0" xfId="0" applyNumberFormat="1" applyFont="1" applyAlignment="1">
      <alignment horizontal="right" vertical="center"/>
    </xf>
    <xf numFmtId="0" fontId="11" fillId="0" borderId="7" xfId="0" applyFont="1" applyBorder="1" applyAlignment="1" applyProtection="1">
      <alignment horizontal="center" vertical="center" wrapText="1"/>
    </xf>
    <xf numFmtId="0" fontId="8" fillId="0" borderId="2" xfId="0" applyFont="1" applyBorder="1" applyAlignment="1" applyProtection="1">
      <alignment horizontal="centerContinuous" vertical="center" wrapText="1"/>
    </xf>
    <xf numFmtId="0" fontId="8" fillId="0" borderId="8" xfId="0" applyFont="1" applyBorder="1" applyAlignment="1" applyProtection="1">
      <alignment horizontal="center" vertical="center" wrapText="1"/>
    </xf>
    <xf numFmtId="0" fontId="8" fillId="0" borderId="2" xfId="0" applyFont="1" applyBorder="1" applyAlignment="1" applyProtection="1">
      <alignment horizontal="left" vertical="center"/>
    </xf>
    <xf numFmtId="176" fontId="7" fillId="0" borderId="2" xfId="0" applyNumberFormat="1" applyFont="1" applyBorder="1" applyAlignment="1" applyProtection="1">
      <alignment horizontal="center" vertical="center" wrapText="1"/>
    </xf>
    <xf numFmtId="4" fontId="8" fillId="0" borderId="2" xfId="0" applyNumberFormat="1" applyFont="1" applyBorder="1" applyAlignment="1" applyProtection="1">
      <alignment horizontal="right" vertical="center" wrapText="1"/>
    </xf>
    <xf numFmtId="181" fontId="8" fillId="0" borderId="2" xfId="0" applyNumberFormat="1" applyFont="1" applyBorder="1" applyAlignment="1" applyProtection="1">
      <alignment horizontal="right" vertical="center" wrapText="1"/>
    </xf>
    <xf numFmtId="176" fontId="8" fillId="0" borderId="2" xfId="0" applyNumberFormat="1" applyFont="1" applyBorder="1" applyAlignment="1" applyProtection="1">
      <alignment horizontal="center" vertical="center" wrapText="1"/>
    </xf>
    <xf numFmtId="0" fontId="12" fillId="0" borderId="2" xfId="0" applyFont="1" applyBorder="1" applyAlignment="1" applyProtection="1">
      <alignment horizontal="left" vertical="center" wrapText="1" indent="1"/>
    </xf>
    <xf numFmtId="0" fontId="12" fillId="0" borderId="2" xfId="0" applyFont="1" applyBorder="1" applyAlignment="1" applyProtection="1">
      <alignment horizontal="left" vertical="center" wrapText="1" indent="2"/>
    </xf>
    <xf numFmtId="0" fontId="7" fillId="0" borderId="2" xfId="0" applyFont="1" applyBorder="1" applyAlignment="1" applyProtection="1">
      <alignment horizontal="left" vertical="center"/>
    </xf>
    <xf numFmtId="176" fontId="8" fillId="0" borderId="2" xfId="0" applyNumberFormat="1" applyFont="1" applyBorder="1" applyAlignment="1">
      <alignment horizontal="left" vertical="center"/>
    </xf>
    <xf numFmtId="176" fontId="12" fillId="0" borderId="2" xfId="0" applyNumberFormat="1" applyFont="1" applyBorder="1" applyAlignment="1">
      <alignment horizontal="left" vertical="center" wrapText="1"/>
    </xf>
    <xf numFmtId="176" fontId="8" fillId="0" borderId="2" xfId="0" applyNumberFormat="1" applyFont="1" applyBorder="1" applyAlignment="1">
      <alignment horizontal="center"/>
    </xf>
    <xf numFmtId="0" fontId="8" fillId="0" borderId="2" xfId="0" applyFont="1" applyBorder="1" applyAlignment="1">
      <alignment vertical="center"/>
    </xf>
    <xf numFmtId="0" fontId="12" fillId="0" borderId="0" xfId="0" applyFont="1" applyAlignment="1">
      <alignment vertical="center"/>
    </xf>
    <xf numFmtId="176" fontId="8" fillId="0" borderId="2" xfId="0" applyNumberFormat="1" applyFont="1" applyBorder="1" applyAlignment="1">
      <alignment vertical="center"/>
    </xf>
    <xf numFmtId="176" fontId="10" fillId="0" borderId="2" xfId="0" applyNumberFormat="1" applyFont="1" applyBorder="1" applyAlignment="1">
      <alignment horizontal="center" vertical="center"/>
    </xf>
    <xf numFmtId="176" fontId="7" fillId="0" borderId="2" xfId="0" applyNumberFormat="1"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right" vertical="center" wrapText="1"/>
    </xf>
    <xf numFmtId="0" fontId="13" fillId="0" borderId="2" xfId="0" applyFont="1" applyBorder="1" applyAlignment="1">
      <alignment horizontal="left" vertical="center" wrapText="1"/>
    </xf>
    <xf numFmtId="0" fontId="15" fillId="0" borderId="2" xfId="0" applyFont="1" applyBorder="1" applyAlignment="1">
      <alignment horizontal="left" vertical="center" wrapText="1"/>
    </xf>
    <xf numFmtId="176" fontId="13" fillId="0" borderId="2" xfId="0" applyNumberFormat="1" applyFont="1" applyBorder="1" applyAlignment="1">
      <alignment horizontal="center" vertical="center" wrapText="1"/>
    </xf>
    <xf numFmtId="0" fontId="13" fillId="0" borderId="2" xfId="0" applyFont="1" applyBorder="1" applyAlignment="1">
      <alignment vertical="center"/>
    </xf>
    <xf numFmtId="0" fontId="3" fillId="0" borderId="2" xfId="0" applyFont="1" applyBorder="1" applyAlignment="1">
      <alignment vertical="center"/>
    </xf>
    <xf numFmtId="0" fontId="0" fillId="2" borderId="0" xfId="0" applyFont="1" applyFill="1" applyAlignment="1">
      <alignment vertical="center"/>
    </xf>
    <xf numFmtId="0" fontId="0" fillId="0" borderId="0" xfId="0" applyFont="1" applyAlignment="1">
      <alignment vertical="center"/>
    </xf>
    <xf numFmtId="0" fontId="13" fillId="0" borderId="2" xfId="0" applyFont="1" applyBorder="1" applyAlignment="1">
      <alignment horizontal="center" vertical="center" wrapText="1"/>
    </xf>
    <xf numFmtId="0" fontId="3" fillId="3" borderId="0" xfId="0" applyFont="1" applyFill="1" applyAlignment="1">
      <alignment vertical="center"/>
    </xf>
    <xf numFmtId="176" fontId="3" fillId="3" borderId="0" xfId="0" applyNumberFormat="1" applyFont="1" applyFill="1" applyAlignment="1">
      <alignment horizontal="center" vertical="center"/>
    </xf>
    <xf numFmtId="180" fontId="3" fillId="3" borderId="0" xfId="0" applyNumberFormat="1" applyFont="1" applyFill="1" applyAlignment="1">
      <alignment vertical="center"/>
    </xf>
    <xf numFmtId="0" fontId="4" fillId="3" borderId="0" xfId="0" applyFont="1" applyFill="1" applyAlignment="1">
      <alignment horizontal="center" vertical="center"/>
    </xf>
    <xf numFmtId="0" fontId="9" fillId="3" borderId="0" xfId="0" applyFont="1" applyFill="1" applyAlignment="1">
      <alignment horizontal="center" vertical="center"/>
    </xf>
    <xf numFmtId="176" fontId="14" fillId="3" borderId="2" xfId="0" applyNumberFormat="1" applyFont="1" applyFill="1" applyBorder="1" applyAlignment="1" applyProtection="1">
      <alignment horizontal="center" vertical="center"/>
    </xf>
    <xf numFmtId="176" fontId="14" fillId="3" borderId="2" xfId="0" applyNumberFormat="1" applyFont="1" applyFill="1" applyBorder="1" applyAlignment="1">
      <alignment horizontal="center" vertical="center" wrapText="1"/>
    </xf>
    <xf numFmtId="176" fontId="13" fillId="3" borderId="2" xfId="0" applyNumberFormat="1" applyFont="1" applyFill="1" applyBorder="1" applyAlignment="1" applyProtection="1">
      <alignment horizontal="center" vertical="center"/>
    </xf>
    <xf numFmtId="176" fontId="15" fillId="3" borderId="2" xfId="0" applyNumberFormat="1" applyFont="1" applyFill="1" applyBorder="1" applyAlignment="1" applyProtection="1">
      <alignment horizontal="center" vertical="center"/>
    </xf>
    <xf numFmtId="176" fontId="3" fillId="3" borderId="2" xfId="0" applyNumberFormat="1" applyFont="1" applyFill="1" applyBorder="1" applyAlignment="1" applyProtection="1">
      <alignment horizontal="left" vertical="center"/>
    </xf>
    <xf numFmtId="176" fontId="0" fillId="3" borderId="2" xfId="12" applyNumberFormat="1" applyFont="1" applyFill="1" applyBorder="1" applyAlignment="1" applyProtection="1">
      <alignment vertical="center"/>
    </xf>
    <xf numFmtId="176" fontId="3" fillId="3" borderId="2" xfId="12" applyNumberFormat="1" applyFont="1" applyFill="1" applyBorder="1" applyAlignment="1" applyProtection="1">
      <alignment horizontal="center" vertical="center"/>
    </xf>
    <xf numFmtId="176" fontId="15" fillId="3" borderId="2" xfId="0" applyNumberFormat="1" applyFont="1" applyFill="1" applyBorder="1" applyAlignment="1" applyProtection="1">
      <alignment horizontal="center" vertical="center" wrapText="1"/>
    </xf>
    <xf numFmtId="176" fontId="13" fillId="3" borderId="2" xfId="0" applyNumberFormat="1" applyFont="1" applyFill="1" applyBorder="1" applyAlignment="1" applyProtection="1">
      <alignment horizontal="center" vertical="center" wrapText="1"/>
    </xf>
    <xf numFmtId="176" fontId="0" fillId="3" borderId="2" xfId="0" applyNumberFormat="1" applyFont="1" applyFill="1" applyBorder="1" applyAlignment="1" applyProtection="1">
      <alignment horizontal="left" vertical="center" wrapText="1"/>
    </xf>
    <xf numFmtId="176" fontId="3" fillId="3" borderId="2" xfId="0" applyNumberFormat="1" applyFont="1" applyFill="1" applyBorder="1" applyAlignment="1" applyProtection="1">
      <alignment horizontal="left" vertical="center" wrapText="1"/>
    </xf>
    <xf numFmtId="176" fontId="3" fillId="3" borderId="2" xfId="0" applyNumberFormat="1"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15" fillId="3" borderId="2" xfId="12" applyFont="1" applyFill="1" applyBorder="1" applyAlignment="1">
      <alignment horizontal="center" vertical="center"/>
    </xf>
    <xf numFmtId="177" fontId="13" fillId="3" borderId="2" xfId="0" applyNumberFormat="1" applyFont="1" applyFill="1" applyBorder="1" applyAlignment="1">
      <alignment horizontal="center" vertical="center"/>
    </xf>
    <xf numFmtId="0" fontId="3" fillId="3" borderId="0" xfId="0" applyFont="1" applyFill="1" applyAlignment="1">
      <alignment horizontal="left" vertical="center"/>
    </xf>
    <xf numFmtId="0" fontId="2" fillId="3" borderId="0" xfId="0" applyFont="1" applyFill="1" applyAlignment="1">
      <alignment vertical="center"/>
    </xf>
    <xf numFmtId="0" fontId="2" fillId="3" borderId="0" xfId="0" applyFont="1" applyFill="1" applyAlignment="1">
      <alignment horizontal="center" vertical="center"/>
    </xf>
    <xf numFmtId="0" fontId="9" fillId="3" borderId="0" xfId="0" applyFont="1" applyFill="1" applyAlignment="1">
      <alignment horizontal="center" vertical="center" wrapText="1"/>
    </xf>
    <xf numFmtId="0" fontId="3" fillId="3" borderId="0" xfId="0" applyFont="1" applyFill="1" applyAlignment="1">
      <alignment vertical="center" wrapText="1"/>
    </xf>
    <xf numFmtId="0" fontId="3" fillId="3" borderId="1" xfId="0" applyFont="1" applyFill="1" applyBorder="1" applyAlignment="1">
      <alignment horizontal="right" vertical="center" wrapText="1"/>
    </xf>
    <xf numFmtId="176" fontId="3" fillId="3" borderId="2" xfId="0" applyNumberFormat="1" applyFont="1" applyFill="1" applyBorder="1" applyAlignment="1" applyProtection="1">
      <alignment horizontal="center" vertical="center"/>
    </xf>
    <xf numFmtId="0" fontId="3" fillId="3" borderId="2" xfId="0" applyFont="1" applyFill="1" applyBorder="1" applyAlignment="1">
      <alignment horizontal="center" vertical="center" wrapText="1"/>
    </xf>
    <xf numFmtId="176" fontId="3" fillId="3" borderId="2" xfId="0" applyNumberFormat="1" applyFont="1" applyFill="1" applyBorder="1" applyAlignment="1" applyProtection="1">
      <alignment vertical="center"/>
    </xf>
    <xf numFmtId="176" fontId="13" fillId="3" borderId="2" xfId="0" applyNumberFormat="1" applyFont="1" applyFill="1" applyBorder="1" applyAlignment="1" applyProtection="1">
      <alignment vertical="center"/>
    </xf>
    <xf numFmtId="176" fontId="13" fillId="3" borderId="2" xfId="0" applyNumberFormat="1" applyFont="1" applyFill="1" applyBorder="1" applyAlignment="1">
      <alignment horizontal="center" vertical="center"/>
    </xf>
    <xf numFmtId="176" fontId="3" fillId="3" borderId="2" xfId="0" applyNumberFormat="1" applyFont="1" applyFill="1" applyBorder="1" applyAlignment="1">
      <alignment horizontal="right" vertical="center" wrapText="1"/>
    </xf>
    <xf numFmtId="176" fontId="3" fillId="3" borderId="2" xfId="0" applyNumberFormat="1" applyFont="1" applyFill="1" applyBorder="1" applyAlignment="1">
      <alignment horizontal="center" vertical="center" wrapText="1"/>
    </xf>
    <xf numFmtId="176" fontId="3" fillId="3" borderId="2" xfId="0" applyNumberFormat="1" applyFont="1" applyFill="1" applyBorder="1" applyAlignment="1" applyProtection="1">
      <alignment vertical="center" wrapText="1"/>
    </xf>
    <xf numFmtId="176" fontId="13" fillId="3" borderId="2" xfId="0" applyNumberFormat="1" applyFont="1" applyFill="1" applyBorder="1" applyAlignment="1" applyProtection="1">
      <alignment horizontal="left" vertical="center" wrapText="1"/>
    </xf>
    <xf numFmtId="176" fontId="13" fillId="3" borderId="2" xfId="0" applyNumberFormat="1" applyFont="1" applyFill="1" applyBorder="1" applyAlignment="1">
      <alignment horizontal="center" vertical="center" wrapText="1"/>
    </xf>
    <xf numFmtId="0" fontId="3" fillId="3" borderId="2" xfId="0" applyFont="1" applyFill="1" applyBorder="1" applyAlignment="1">
      <alignment vertical="center"/>
    </xf>
    <xf numFmtId="0" fontId="8" fillId="3" borderId="0" xfId="0" applyFont="1" applyFill="1" applyAlignment="1">
      <alignment vertical="center"/>
    </xf>
    <xf numFmtId="0" fontId="8" fillId="3" borderId="0" xfId="0" applyFont="1" applyFill="1" applyAlignment="1">
      <alignment horizontal="center" vertical="center"/>
    </xf>
    <xf numFmtId="0" fontId="38" fillId="0" borderId="0" xfId="0" applyFont="1" applyAlignment="1">
      <alignment horizontal="left" vertical="center" wrapText="1"/>
    </xf>
    <xf numFmtId="0" fontId="38" fillId="0" borderId="0" xfId="0" applyFont="1" applyAlignment="1">
      <alignment horizontal="center" vertical="center" wrapText="1"/>
    </xf>
    <xf numFmtId="0" fontId="3" fillId="0" borderId="1" xfId="0" applyFont="1" applyBorder="1" applyAlignment="1">
      <alignment vertical="center" wrapText="1"/>
    </xf>
    <xf numFmtId="0" fontId="14" fillId="0" borderId="2" xfId="0" applyFont="1" applyBorder="1" applyAlignment="1">
      <alignment horizontal="center" vertical="center" wrapText="1"/>
    </xf>
    <xf numFmtId="49" fontId="15" fillId="0" borderId="2" xfId="36" applyNumberFormat="1" applyFont="1" applyFill="1" applyBorder="1" applyAlignment="1">
      <alignment horizontal="center" vertical="center" wrapText="1"/>
    </xf>
    <xf numFmtId="176" fontId="13" fillId="0" borderId="2" xfId="55" applyNumberFormat="1" applyFont="1" applyBorder="1" applyAlignment="1">
      <alignment horizontal="center" vertical="center" wrapText="1"/>
    </xf>
    <xf numFmtId="49" fontId="3" fillId="0" borderId="2" xfId="36" applyNumberFormat="1" applyFont="1" applyFill="1" applyBorder="1" applyAlignment="1">
      <alignment horizontal="left" vertical="center" wrapText="1"/>
    </xf>
    <xf numFmtId="49" fontId="0" fillId="0" borderId="2" xfId="36" applyNumberFormat="1" applyFont="1" applyFill="1" applyBorder="1" applyAlignment="1">
      <alignment horizontal="left" vertical="center" wrapText="1"/>
    </xf>
    <xf numFmtId="176" fontId="3" fillId="0" borderId="2" xfId="55" applyNumberFormat="1" applyFont="1" applyBorder="1" applyAlignment="1">
      <alignment horizontal="center" vertical="center" wrapText="1"/>
    </xf>
    <xf numFmtId="0" fontId="15" fillId="0" borderId="2" xfId="0" applyFont="1" applyBorder="1" applyAlignment="1">
      <alignment horizontal="center" vertical="center"/>
    </xf>
    <xf numFmtId="0" fontId="13" fillId="0" borderId="2" xfId="0" applyFont="1" applyBorder="1" applyAlignment="1">
      <alignment horizontal="center" vertical="center"/>
    </xf>
    <xf numFmtId="0" fontId="3" fillId="0" borderId="2" xfId="55" applyFont="1" applyBorder="1" applyAlignment="1">
      <alignment vertical="center" wrapText="1"/>
    </xf>
    <xf numFmtId="0" fontId="15" fillId="0" borderId="2" xfId="55" applyFont="1" applyBorder="1" applyAlignment="1">
      <alignment horizontal="center" vertical="center" wrapText="1"/>
    </xf>
    <xf numFmtId="0" fontId="27" fillId="0" borderId="0" xfId="0" applyFont="1" applyAlignment="1">
      <alignment vertical="center"/>
    </xf>
    <xf numFmtId="0" fontId="0" fillId="0" borderId="0" xfId="0" applyAlignment="1">
      <alignment horizontal="center" vertical="center"/>
    </xf>
    <xf numFmtId="176" fontId="3" fillId="0" borderId="2" xfId="0" applyNumberFormat="1" applyFont="1" applyBorder="1" applyAlignment="1">
      <alignment horizontal="left" vertical="center"/>
    </xf>
    <xf numFmtId="176" fontId="13" fillId="0" borderId="2" xfId="0" applyNumberFormat="1" applyFont="1" applyBorder="1" applyAlignment="1">
      <alignment horizontal="center" vertical="center"/>
    </xf>
    <xf numFmtId="176" fontId="3" fillId="0" borderId="2" xfId="36" applyNumberFormat="1" applyFont="1" applyFill="1" applyBorder="1" applyAlignment="1">
      <alignment horizontal="left" vertical="center"/>
    </xf>
    <xf numFmtId="176" fontId="3" fillId="0" borderId="2" xfId="55" applyNumberFormat="1" applyFont="1" applyBorder="1" applyAlignment="1">
      <alignment vertical="center"/>
    </xf>
    <xf numFmtId="176" fontId="15" fillId="0" borderId="2" xfId="55" applyNumberFormat="1" applyFont="1" applyBorder="1" applyAlignment="1">
      <alignment horizontal="center" vertical="center"/>
    </xf>
    <xf numFmtId="176" fontId="0" fillId="0" borderId="2" xfId="55" applyNumberFormat="1" applyFont="1" applyBorder="1" applyAlignment="1">
      <alignment horizontal="left" vertical="center"/>
    </xf>
    <xf numFmtId="0" fontId="39" fillId="0" borderId="0" xfId="0" applyFont="1" applyAlignment="1">
      <alignment horizontal="left" vertical="center" wrapText="1"/>
    </xf>
    <xf numFmtId="0" fontId="0" fillId="0" borderId="1" xfId="0" applyBorder="1" applyAlignment="1">
      <alignment vertical="center" wrapText="1"/>
    </xf>
    <xf numFmtId="0" fontId="0" fillId="0" borderId="1" xfId="0" applyBorder="1" applyAlignment="1">
      <alignment horizontal="right" vertical="center" wrapText="1"/>
    </xf>
    <xf numFmtId="176" fontId="3" fillId="0" borderId="2" xfId="55" applyNumberFormat="1" applyFont="1" applyBorder="1" applyAlignment="1" applyProtection="1">
      <alignment horizontal="center" vertical="center"/>
    </xf>
    <xf numFmtId="0" fontId="0" fillId="0" borderId="0" xfId="0" applyFont="1" applyAlignment="1">
      <alignment horizontal="right" vertical="center"/>
    </xf>
    <xf numFmtId="177" fontId="2" fillId="0" borderId="0" xfId="0" applyNumberFormat="1" applyFont="1" applyAlignment="1">
      <alignment vertical="center"/>
    </xf>
    <xf numFmtId="177" fontId="13" fillId="0" borderId="2" xfId="0" applyNumberFormat="1" applyFont="1" applyBorder="1" applyAlignment="1">
      <alignment horizontal="center" vertical="center"/>
    </xf>
    <xf numFmtId="177" fontId="13" fillId="0" borderId="0" xfId="0" applyNumberFormat="1" applyFont="1" applyAlignment="1">
      <alignment vertical="center"/>
    </xf>
    <xf numFmtId="177" fontId="3" fillId="0" borderId="2" xfId="47" applyNumberFormat="1" applyFont="1" applyFill="1" applyBorder="1" applyAlignment="1">
      <alignment horizontal="center" vertical="center"/>
    </xf>
    <xf numFmtId="176" fontId="3" fillId="0" borderId="0" xfId="0" applyNumberFormat="1" applyFont="1" applyAlignment="1">
      <alignment vertical="center"/>
    </xf>
    <xf numFmtId="177" fontId="3" fillId="0" borderId="2" xfId="48" applyNumberFormat="1" applyFont="1" applyFill="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5" fillId="0" borderId="2" xfId="0" applyFont="1" applyBorder="1" applyAlignment="1">
      <alignment horizontal="center" vertical="center" wrapText="1"/>
    </xf>
    <xf numFmtId="177" fontId="36" fillId="0" borderId="2" xfId="48" applyNumberFormat="1" applyFont="1" applyFill="1" applyBorder="1" applyAlignment="1">
      <alignment horizontal="center" vertical="center" wrapText="1"/>
    </xf>
    <xf numFmtId="177" fontId="3" fillId="0" borderId="0" xfId="0" applyNumberFormat="1" applyFont="1" applyAlignment="1">
      <alignment vertical="center" wrapText="1"/>
    </xf>
    <xf numFmtId="0" fontId="15" fillId="0" borderId="16" xfId="40" applyFont="1" applyFill="1" applyBorder="1" applyAlignment="1">
      <alignment horizontal="center" vertical="center"/>
    </xf>
    <xf numFmtId="176" fontId="13" fillId="0" borderId="2" xfId="40" applyNumberFormat="1" applyFont="1" applyFill="1" applyBorder="1" applyAlignment="1">
      <alignment horizontal="center" vertical="center"/>
    </xf>
    <xf numFmtId="176" fontId="3" fillId="0" borderId="2" xfId="51" applyNumberFormat="1" applyFont="1" applyBorder="1" applyAlignment="1">
      <alignment horizontal="center" vertical="center"/>
    </xf>
    <xf numFmtId="0" fontId="14" fillId="0" borderId="0" xfId="0" applyFont="1" applyAlignment="1">
      <alignment vertical="center" wrapText="1"/>
    </xf>
    <xf numFmtId="0" fontId="27" fillId="0" borderId="0" xfId="0" applyFont="1" applyAlignment="1">
      <alignment vertical="center" wrapText="1"/>
    </xf>
    <xf numFmtId="0" fontId="0" fillId="0" borderId="0" xfId="0" applyFont="1" applyAlignment="1">
      <alignment horizontal="right" vertical="center" wrapText="1"/>
    </xf>
    <xf numFmtId="0" fontId="3" fillId="0" borderId="1" xfId="0" applyFont="1" applyBorder="1" applyAlignment="1">
      <alignment horizontal="right" vertical="center"/>
    </xf>
    <xf numFmtId="182" fontId="3" fillId="0" borderId="0" xfId="0" applyNumberFormat="1" applyFont="1" applyAlignment="1">
      <alignment vertical="center"/>
    </xf>
    <xf numFmtId="0" fontId="2" fillId="0" borderId="0" xfId="0" applyFont="1"/>
    <xf numFmtId="0" fontId="9" fillId="0" borderId="0" xfId="0" applyFont="1"/>
    <xf numFmtId="0" fontId="3" fillId="0" borderId="0" xfId="0" applyFont="1" applyAlignment="1">
      <alignment horizontal="center"/>
    </xf>
    <xf numFmtId="3" fontId="3" fillId="0" borderId="2" xfId="12" applyNumberFormat="1" applyFont="1" applyBorder="1" applyAlignment="1">
      <alignment horizontal="left" vertical="center" wrapText="1" indent="1"/>
    </xf>
    <xf numFmtId="3" fontId="3" fillId="0" borderId="2" xfId="12" applyNumberFormat="1" applyFont="1" applyBorder="1" applyAlignment="1">
      <alignment horizontal="left" vertical="center" wrapText="1" indent="2"/>
    </xf>
    <xf numFmtId="0" fontId="3" fillId="0" borderId="2" xfId="12" applyFont="1" applyBorder="1" applyAlignment="1">
      <alignment horizontal="left" vertical="center" wrapText="1" indent="2"/>
    </xf>
    <xf numFmtId="0" fontId="3" fillId="0" borderId="2" xfId="12" applyFont="1" applyBorder="1" applyAlignment="1">
      <alignment horizontal="left" vertical="center" wrapText="1" indent="1"/>
    </xf>
    <xf numFmtId="0" fontId="0" fillId="0" borderId="2" xfId="12" applyFont="1" applyBorder="1" applyAlignment="1">
      <alignment horizontal="left" vertical="center" wrapText="1" indent="2"/>
    </xf>
    <xf numFmtId="0" fontId="27" fillId="0" borderId="0" xfId="0" applyFont="1"/>
    <xf numFmtId="0" fontId="0" fillId="0" borderId="0" xfId="0" applyAlignment="1">
      <alignment horizontal="center"/>
    </xf>
    <xf numFmtId="0" fontId="1" fillId="0" borderId="0" xfId="0" applyFont="1"/>
    <xf numFmtId="176" fontId="15" fillId="0" borderId="2" xfId="0" applyNumberFormat="1" applyFont="1" applyBorder="1" applyAlignment="1">
      <alignment horizontal="center" vertical="center"/>
    </xf>
    <xf numFmtId="0" fontId="1" fillId="4" borderId="0" xfId="0" applyFont="1" applyFill="1"/>
    <xf numFmtId="0" fontId="2" fillId="4" borderId="0" xfId="0" applyFont="1" applyFill="1"/>
    <xf numFmtId="0" fontId="2" fillId="4" borderId="0" xfId="0" applyFont="1" applyFill="1" applyAlignment="1">
      <alignment horizontal="center"/>
    </xf>
    <xf numFmtId="0" fontId="4" fillId="4" borderId="0" xfId="0" applyFont="1" applyFill="1" applyAlignment="1">
      <alignment horizontal="center"/>
    </xf>
    <xf numFmtId="0" fontId="9" fillId="4" borderId="0" xfId="0" applyFont="1" applyFill="1" applyAlignment="1">
      <alignment horizontal="center"/>
    </xf>
    <xf numFmtId="0" fontId="3" fillId="4" borderId="0" xfId="0" applyFont="1" applyFill="1" applyAlignment="1">
      <alignment vertical="center"/>
    </xf>
    <xf numFmtId="0" fontId="0" fillId="4" borderId="0" xfId="0" applyFont="1" applyFill="1" applyAlignment="1">
      <alignment horizontal="center" vertical="center"/>
    </xf>
    <xf numFmtId="0" fontId="14" fillId="4" borderId="2" xfId="0" applyFont="1" applyFill="1" applyBorder="1" applyAlignment="1">
      <alignment horizontal="center" vertical="center"/>
    </xf>
    <xf numFmtId="0" fontId="0" fillId="4" borderId="2" xfId="0" applyFill="1" applyBorder="1" applyAlignment="1">
      <alignment horizontal="center" vertical="center"/>
    </xf>
    <xf numFmtId="176" fontId="3" fillId="4" borderId="2" xfId="0" applyNumberFormat="1" applyFont="1" applyFill="1" applyBorder="1" applyAlignment="1">
      <alignment horizontal="left" vertical="center"/>
    </xf>
    <xf numFmtId="176" fontId="15" fillId="4" borderId="2" xfId="0" applyNumberFormat="1" applyFont="1" applyFill="1" applyBorder="1" applyAlignment="1">
      <alignment horizontal="center" vertical="center"/>
    </xf>
    <xf numFmtId="176" fontId="13" fillId="4" borderId="2" xfId="0" applyNumberFormat="1" applyFont="1" applyFill="1" applyBorder="1" applyAlignment="1">
      <alignment horizontal="center" vertical="center"/>
    </xf>
    <xf numFmtId="176" fontId="3" fillId="4" borderId="2" xfId="12" applyNumberFormat="1" applyFont="1" applyFill="1" applyBorder="1" applyAlignment="1">
      <alignment horizontal="left" vertical="center"/>
    </xf>
    <xf numFmtId="176" fontId="0" fillId="4" borderId="2" xfId="12" applyNumberFormat="1" applyFont="1" applyFill="1" applyBorder="1" applyAlignment="1">
      <alignment vertical="center"/>
    </xf>
    <xf numFmtId="176" fontId="3" fillId="4" borderId="2" xfId="12" applyNumberFormat="1" applyFont="1" applyFill="1" applyBorder="1" applyAlignment="1">
      <alignment horizontal="center" vertical="center"/>
    </xf>
    <xf numFmtId="176" fontId="3" fillId="4" borderId="2" xfId="0" applyNumberFormat="1" applyFont="1" applyFill="1" applyBorder="1" applyAlignment="1">
      <alignment horizontal="center" vertical="center"/>
    </xf>
    <xf numFmtId="176" fontId="15" fillId="4" borderId="2" xfId="12" applyNumberFormat="1" applyFont="1" applyFill="1" applyBorder="1" applyAlignment="1">
      <alignment horizontal="center" vertical="center"/>
    </xf>
    <xf numFmtId="176" fontId="15" fillId="4" borderId="2" xfId="12" applyNumberFormat="1" applyFont="1" applyFill="1" applyBorder="1" applyAlignment="1">
      <alignment vertical="center"/>
    </xf>
    <xf numFmtId="176" fontId="3" fillId="4" borderId="2" xfId="12" applyNumberFormat="1" applyFont="1" applyFill="1" applyBorder="1" applyAlignment="1">
      <alignment vertical="center"/>
    </xf>
    <xf numFmtId="176" fontId="13" fillId="4" borderId="2" xfId="12" applyNumberFormat="1" applyFont="1" applyFill="1" applyBorder="1" applyAlignment="1">
      <alignment horizontal="center" vertical="center"/>
    </xf>
    <xf numFmtId="0" fontId="27" fillId="0" borderId="0" xfId="0" applyFont="1" applyAlignment="1">
      <alignment wrapText="1"/>
    </xf>
    <xf numFmtId="0" fontId="0" fillId="0" borderId="0" xfId="0" applyAlignment="1">
      <alignment vertical="center" wrapText="1"/>
    </xf>
    <xf numFmtId="0" fontId="0" fillId="0" borderId="0" xfId="0" applyAlignment="1">
      <alignment horizontal="center" wrapText="1"/>
    </xf>
    <xf numFmtId="0" fontId="0" fillId="0" borderId="0" xfId="0" applyAlignment="1">
      <alignment wrapText="1"/>
    </xf>
    <xf numFmtId="0" fontId="1" fillId="4" borderId="0" xfId="0" applyFont="1" applyFill="1" applyAlignment="1">
      <alignment wrapText="1"/>
    </xf>
    <xf numFmtId="0" fontId="2" fillId="4" borderId="0" xfId="0" applyFont="1" applyFill="1" applyAlignment="1">
      <alignment wrapText="1"/>
    </xf>
    <xf numFmtId="0" fontId="4" fillId="4" borderId="0" xfId="0" applyFont="1" applyFill="1" applyAlignment="1">
      <alignment horizontal="center" vertical="center" wrapText="1"/>
    </xf>
    <xf numFmtId="0" fontId="9" fillId="4" borderId="0" xfId="0" applyFont="1" applyFill="1" applyAlignment="1">
      <alignment horizontal="center" vertical="center" wrapText="1"/>
    </xf>
    <xf numFmtId="0" fontId="3" fillId="0" borderId="0" xfId="0" applyFont="1" applyAlignment="1">
      <alignment wrapText="1"/>
    </xf>
    <xf numFmtId="0" fontId="3" fillId="4" borderId="0" xfId="0" applyFont="1" applyFill="1" applyAlignment="1">
      <alignment vertical="center" wrapText="1"/>
    </xf>
    <xf numFmtId="0" fontId="0" fillId="4" borderId="0" xfId="0" applyFont="1" applyFill="1" applyAlignment="1">
      <alignment horizontal="center" vertical="center" wrapText="1"/>
    </xf>
    <xf numFmtId="0" fontId="14"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3" fillId="0" borderId="0" xfId="0" applyFont="1" applyAlignment="1">
      <alignment horizontal="center" wrapText="1"/>
    </xf>
    <xf numFmtId="176" fontId="3" fillId="4" borderId="2" xfId="0" applyNumberFormat="1" applyFont="1" applyFill="1" applyBorder="1" applyAlignment="1">
      <alignment horizontal="left" vertical="center" wrapText="1"/>
    </xf>
    <xf numFmtId="176" fontId="15" fillId="4" borderId="2" xfId="0" applyNumberFormat="1" applyFont="1" applyFill="1" applyBorder="1" applyAlignment="1">
      <alignment horizontal="left" vertical="center" wrapText="1"/>
    </xf>
    <xf numFmtId="176" fontId="13" fillId="4" borderId="2" xfId="0" applyNumberFormat="1" applyFont="1" applyFill="1" applyBorder="1" applyAlignment="1">
      <alignment horizontal="center" vertical="center" wrapText="1"/>
    </xf>
    <xf numFmtId="176" fontId="3" fillId="4" borderId="2" xfId="12" applyNumberFormat="1" applyFont="1" applyFill="1" applyBorder="1" applyAlignment="1">
      <alignment horizontal="left" vertical="center" wrapText="1"/>
    </xf>
    <xf numFmtId="176" fontId="0" fillId="4" borderId="2" xfId="12" applyNumberFormat="1" applyFont="1" applyFill="1" applyBorder="1" applyAlignment="1">
      <alignment vertical="center" wrapText="1"/>
    </xf>
    <xf numFmtId="176" fontId="3" fillId="4" borderId="2" xfId="12" applyNumberFormat="1" applyFont="1" applyFill="1" applyBorder="1" applyAlignment="1">
      <alignment horizontal="center" vertical="center" wrapText="1"/>
    </xf>
    <xf numFmtId="176" fontId="3" fillId="4" borderId="2" xfId="0" applyNumberFormat="1" applyFont="1" applyFill="1" applyBorder="1" applyAlignment="1">
      <alignment horizontal="center" vertical="center" wrapText="1"/>
    </xf>
    <xf numFmtId="176" fontId="13" fillId="4" borderId="2" xfId="0" applyNumberFormat="1" applyFont="1" applyFill="1" applyBorder="1" applyAlignment="1">
      <alignment horizontal="left" vertical="center" wrapText="1"/>
    </xf>
    <xf numFmtId="176" fontId="3" fillId="4" borderId="2" xfId="12" applyNumberFormat="1" applyFont="1" applyFill="1" applyBorder="1" applyAlignment="1">
      <alignment vertical="center" wrapText="1"/>
    </xf>
    <xf numFmtId="0" fontId="15" fillId="3" borderId="2" xfId="0" applyFont="1" applyFill="1" applyBorder="1" applyAlignment="1">
      <alignment horizontal="center" vertical="center" wrapText="1"/>
    </xf>
    <xf numFmtId="0" fontId="5" fillId="0" borderId="0" xfId="44" applyFont="1" applyFill="1" applyAlignment="1">
      <alignment vertical="center"/>
    </xf>
    <xf numFmtId="0" fontId="40" fillId="0" borderId="0" xfId="44" applyFont="1" applyFill="1" applyAlignment="1">
      <alignment vertical="center" wrapText="1"/>
    </xf>
    <xf numFmtId="0" fontId="41" fillId="0" borderId="0" xfId="44" applyFont="1" applyFill="1" applyAlignment="1">
      <alignment horizontal="center" vertical="center" wrapText="1"/>
    </xf>
    <xf numFmtId="0" fontId="19" fillId="0" borderId="2" xfId="0" applyFont="1" applyBorder="1" applyAlignment="1" applyProtection="1">
      <alignment vertical="center"/>
    </xf>
    <xf numFmtId="0" fontId="19" fillId="0" borderId="5" xfId="0" applyFont="1" applyBorder="1" applyAlignment="1" applyProtection="1">
      <alignment horizontal="center" vertical="center"/>
    </xf>
    <xf numFmtId="0" fontId="19" fillId="0" borderId="6" xfId="0" applyFont="1" applyBorder="1" applyAlignment="1" applyProtection="1">
      <alignment horizontal="center" vertical="center"/>
    </xf>
    <xf numFmtId="0" fontId="19" fillId="0" borderId="4" xfId="0" applyFont="1" applyBorder="1" applyAlignment="1" applyProtection="1">
      <alignment horizontal="center" vertical="center"/>
    </xf>
    <xf numFmtId="0" fontId="19" fillId="0" borderId="7" xfId="0" applyFont="1" applyBorder="1" applyAlignment="1" applyProtection="1">
      <alignment horizontal="center" vertical="center"/>
    </xf>
    <xf numFmtId="0" fontId="19" fillId="0" borderId="2" xfId="0" applyFont="1" applyBorder="1" applyAlignment="1" applyProtection="1">
      <alignment horizontal="center" vertical="center"/>
    </xf>
    <xf numFmtId="0" fontId="19" fillId="0" borderId="8" xfId="0" applyFont="1" applyBorder="1" applyAlignment="1" applyProtection="1">
      <alignment vertical="center"/>
    </xf>
    <xf numFmtId="176" fontId="19" fillId="0" borderId="2" xfId="0" applyNumberFormat="1" applyFont="1" applyBorder="1" applyAlignment="1" applyProtection="1">
      <alignment horizontal="center" vertical="center"/>
    </xf>
    <xf numFmtId="0" fontId="3" fillId="0" borderId="0" xfId="0" applyFont="1" applyAlignment="1">
      <alignment horizontal="justify" vertical="center"/>
    </xf>
    <xf numFmtId="176" fontId="27" fillId="0" borderId="0" xfId="0" applyNumberFormat="1" applyFont="1" applyAlignment="1">
      <alignment horizontal="center" vertical="center"/>
    </xf>
    <xf numFmtId="176" fontId="2" fillId="0" borderId="0" xfId="0" applyNumberFormat="1" applyFont="1" applyAlignment="1">
      <alignment horizontal="center" vertical="center"/>
    </xf>
    <xf numFmtId="176" fontId="12" fillId="0" borderId="1" xfId="0" applyNumberFormat="1" applyFont="1" applyBorder="1" applyAlignment="1">
      <alignment horizontal="center" vertical="center"/>
    </xf>
    <xf numFmtId="176" fontId="14" fillId="0" borderId="2" xfId="0" applyNumberFormat="1" applyFont="1" applyBorder="1" applyAlignment="1">
      <alignment horizontal="center" vertical="center"/>
    </xf>
    <xf numFmtId="0" fontId="29" fillId="0" borderId="2" xfId="0" applyFont="1" applyBorder="1" applyAlignment="1" applyProtection="1">
      <alignment horizontal="left" vertical="center"/>
    </xf>
    <xf numFmtId="0" fontId="3" fillId="0" borderId="2" xfId="0" applyFont="1" applyBorder="1" applyAlignment="1" applyProtection="1">
      <alignment horizontal="left" vertical="center"/>
    </xf>
    <xf numFmtId="0" fontId="3" fillId="0" borderId="2" xfId="0" applyFont="1" applyBorder="1" applyAlignment="1" applyProtection="1">
      <alignment horizontal="left" vertical="center" wrapText="1" indent="1"/>
    </xf>
    <xf numFmtId="0" fontId="3" fillId="0" borderId="2" xfId="0" applyFont="1" applyBorder="1" applyAlignment="1" applyProtection="1">
      <alignment horizontal="left" vertical="center" wrapText="1" indent="2"/>
    </xf>
    <xf numFmtId="0" fontId="13" fillId="0" borderId="2" xfId="0" applyFont="1" applyBorder="1" applyAlignment="1" applyProtection="1">
      <alignment horizontal="left" vertical="center"/>
    </xf>
    <xf numFmtId="0" fontId="15" fillId="0" borderId="2" xfId="0" applyFont="1" applyBorder="1" applyAlignment="1" applyProtection="1">
      <alignment horizontal="center" vertical="center"/>
    </xf>
    <xf numFmtId="0" fontId="0" fillId="0" borderId="2" xfId="0" applyFont="1" applyBorder="1" applyAlignment="1">
      <alignment horizontal="left" vertical="center" wrapText="1"/>
    </xf>
    <xf numFmtId="176" fontId="3" fillId="0" borderId="2" xfId="0" applyNumberFormat="1" applyFont="1" applyBorder="1" applyAlignment="1">
      <alignment vertical="center"/>
    </xf>
    <xf numFmtId="0" fontId="9" fillId="4" borderId="0" xfId="0" applyFont="1" applyFill="1"/>
    <xf numFmtId="0" fontId="3" fillId="4" borderId="0" xfId="0" applyFont="1" applyFill="1"/>
    <xf numFmtId="0" fontId="2" fillId="3" borderId="0" xfId="0" applyFont="1" applyFill="1"/>
    <xf numFmtId="0" fontId="3" fillId="3" borderId="0" xfId="0" applyFont="1" applyFill="1" applyAlignment="1">
      <alignment horizontal="center"/>
    </xf>
    <xf numFmtId="0" fontId="4" fillId="3" borderId="0" xfId="0" applyFont="1" applyFill="1" applyAlignment="1">
      <alignment horizontal="center"/>
    </xf>
    <xf numFmtId="0" fontId="9" fillId="3" borderId="0" xfId="0" applyFont="1" applyFill="1" applyAlignment="1">
      <alignment horizontal="center"/>
    </xf>
    <xf numFmtId="0" fontId="3" fillId="3" borderId="0" xfId="0" applyFont="1" applyFill="1" applyAlignment="1">
      <alignment horizontal="center" vertical="center"/>
    </xf>
    <xf numFmtId="0" fontId="0" fillId="3" borderId="0" xfId="0" applyFont="1" applyFill="1" applyAlignment="1">
      <alignment horizontal="right" vertical="center"/>
    </xf>
    <xf numFmtId="0" fontId="14" fillId="3" borderId="2" xfId="0" applyFont="1" applyFill="1" applyBorder="1" applyAlignment="1">
      <alignment horizontal="center" vertical="center"/>
    </xf>
    <xf numFmtId="0" fontId="3" fillId="4" borderId="2" xfId="0" applyFont="1" applyFill="1" applyBorder="1"/>
    <xf numFmtId="0" fontId="15" fillId="3" borderId="2" xfId="0" applyFont="1" applyFill="1" applyBorder="1" applyAlignment="1">
      <alignment vertical="center" wrapText="1"/>
    </xf>
    <xf numFmtId="0" fontId="0" fillId="3" borderId="2" xfId="0" applyFill="1" applyBorder="1" applyAlignment="1">
      <alignment horizontal="left" vertical="center" wrapText="1"/>
    </xf>
    <xf numFmtId="0" fontId="1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0" fillId="3" borderId="2" xfId="0" applyFill="1" applyBorder="1" applyAlignment="1">
      <alignment vertical="center" wrapText="1"/>
    </xf>
    <xf numFmtId="0" fontId="3" fillId="3" borderId="2" xfId="0" applyFont="1" applyFill="1" applyBorder="1" applyAlignment="1">
      <alignment horizontal="center"/>
    </xf>
    <xf numFmtId="0" fontId="8" fillId="5" borderId="2" xfId="0" applyFont="1" applyFill="1" applyBorder="1" applyAlignment="1">
      <alignment vertical="center"/>
    </xf>
    <xf numFmtId="177" fontId="3" fillId="0" borderId="0" xfId="0" applyNumberFormat="1" applyFont="1" applyAlignment="1">
      <alignment horizontal="center"/>
    </xf>
    <xf numFmtId="177" fontId="2" fillId="0" borderId="0" xfId="0" applyNumberFormat="1" applyFont="1" applyAlignment="1">
      <alignment horizontal="center"/>
    </xf>
    <xf numFmtId="0" fontId="3" fillId="4" borderId="1" xfId="0" applyFont="1" applyFill="1" applyBorder="1" applyAlignment="1">
      <alignment horizontal="center"/>
    </xf>
    <xf numFmtId="177" fontId="3" fillId="4" borderId="1" xfId="0" applyNumberFormat="1" applyFont="1" applyFill="1" applyBorder="1" applyAlignment="1">
      <alignment horizontal="right"/>
    </xf>
    <xf numFmtId="177" fontId="0" fillId="3" borderId="2" xfId="0" applyNumberFormat="1" applyFont="1" applyFill="1" applyBorder="1" applyAlignment="1">
      <alignment horizontal="center" vertical="center"/>
    </xf>
    <xf numFmtId="0" fontId="15" fillId="4" borderId="2" xfId="0" applyFont="1" applyFill="1" applyBorder="1" applyAlignment="1">
      <alignment horizontal="center" vertical="center"/>
    </xf>
    <xf numFmtId="0" fontId="3" fillId="4" borderId="2" xfId="0" applyFont="1" applyFill="1" applyBorder="1" applyAlignment="1">
      <alignment horizontal="left" vertical="center"/>
    </xf>
    <xf numFmtId="0" fontId="3" fillId="4" borderId="2" xfId="12" applyFont="1" applyFill="1" applyBorder="1" applyAlignment="1">
      <alignment vertical="center"/>
    </xf>
    <xf numFmtId="176" fontId="3" fillId="3" borderId="2" xfId="12" applyNumberFormat="1" applyFont="1" applyFill="1" applyBorder="1" applyAlignment="1">
      <alignment horizontal="center" vertical="center"/>
    </xf>
    <xf numFmtId="176" fontId="13" fillId="4" borderId="2" xfId="0" applyNumberFormat="1" applyFont="1" applyFill="1" applyBorder="1" applyAlignment="1">
      <alignment horizontal="left" vertical="center"/>
    </xf>
    <xf numFmtId="0" fontId="13"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0" fillId="0" borderId="0" xfId="0" applyFont="1"/>
    <xf numFmtId="176" fontId="3" fillId="4" borderId="2" xfId="0" applyNumberFormat="1" applyFont="1" applyFill="1" applyBorder="1" applyAlignment="1">
      <alignment vertical="center"/>
    </xf>
    <xf numFmtId="0" fontId="4" fillId="4" borderId="0" xfId="0" applyFont="1" applyFill="1"/>
    <xf numFmtId="0" fontId="0" fillId="4" borderId="0" xfId="0" applyFont="1" applyFill="1"/>
    <xf numFmtId="0" fontId="27" fillId="4" borderId="0" xfId="0" applyFont="1" applyFill="1"/>
    <xf numFmtId="0" fontId="3" fillId="4" borderId="0" xfId="0" applyFont="1" applyFill="1" applyAlignment="1">
      <alignment horizontal="right" vertical="center"/>
    </xf>
    <xf numFmtId="0" fontId="3" fillId="4" borderId="2" xfId="0" applyFont="1" applyFill="1" applyBorder="1" applyAlignment="1">
      <alignment horizontal="center" vertical="center"/>
    </xf>
    <xf numFmtId="0" fontId="0" fillId="4" borderId="2" xfId="0" applyFont="1" applyFill="1" applyBorder="1" applyAlignment="1">
      <alignment horizontal="center" vertical="center"/>
    </xf>
    <xf numFmtId="0" fontId="3" fillId="4" borderId="2" xfId="0" applyFont="1" applyFill="1" applyBorder="1" applyAlignment="1">
      <alignment vertical="center"/>
    </xf>
    <xf numFmtId="0" fontId="15" fillId="4" borderId="2" xfId="0" applyFont="1" applyFill="1" applyBorder="1" applyAlignment="1">
      <alignment horizontal="left" vertical="center"/>
    </xf>
    <xf numFmtId="176" fontId="3" fillId="3" borderId="2" xfId="0" applyNumberFormat="1" applyFont="1" applyFill="1" applyBorder="1" applyAlignment="1">
      <alignment horizontal="center" vertical="center"/>
    </xf>
    <xf numFmtId="0" fontId="3" fillId="4" borderId="2" xfId="0" applyFont="1" applyFill="1" applyBorder="1" applyAlignment="1">
      <alignment vertical="center" wrapText="1"/>
    </xf>
    <xf numFmtId="0" fontId="15" fillId="4" borderId="2" xfId="0" applyFont="1" applyFill="1" applyBorder="1" applyAlignment="1">
      <alignment vertical="center" wrapText="1"/>
    </xf>
    <xf numFmtId="0" fontId="27" fillId="3" borderId="0" xfId="0" applyFont="1" applyFill="1"/>
    <xf numFmtId="0" fontId="28" fillId="0" borderId="0" xfId="0" applyFont="1" applyAlignment="1">
      <alignment horizontal="left" vertical="center"/>
    </xf>
    <xf numFmtId="0" fontId="42" fillId="0" borderId="0" xfId="0" applyFont="1" applyAlignment="1">
      <alignment horizontal="left" vertical="center"/>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4" xfId="49"/>
    <cellStyle name="常规 4 2 2" xfId="50"/>
    <cellStyle name="常规_三公经费表" xfId="51"/>
    <cellStyle name="常规_项目支出" xfId="52"/>
    <cellStyle name="常规 4 2" xfId="53"/>
    <cellStyle name="常规_2016年省级国有资本经营支出预算表" xfId="54"/>
    <cellStyle name="Normal 2 2" xfId="55"/>
    <cellStyle name="常规_Sheet20" xfId="56"/>
    <cellStyle name="常规 3 2" xfId="57"/>
    <cellStyle name="常规 4" xfId="58"/>
    <cellStyle name="Normal" xfId="59"/>
    <cellStyle name="常规 5" xfId="60"/>
    <cellStyle name="常规_21湖北省2015年地方财政预算表（20150331报部）" xfId="61"/>
    <cellStyle name="常规 2 2" xfId="62"/>
    <cellStyle name="Normal 2" xfId="63"/>
    <cellStyle name="常规 3" xfId="64"/>
    <cellStyle name="常规 2" xfId="6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3" Type="http://schemas.openxmlformats.org/officeDocument/2006/relationships/styles" Target="styles.xml"/><Relationship Id="rId52" Type="http://schemas.openxmlformats.org/officeDocument/2006/relationships/sharedStrings" Target="sharedStrings.xml"/><Relationship Id="rId51" Type="http://schemas.openxmlformats.org/officeDocument/2006/relationships/theme" Target="theme/theme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topLeftCell="A39" workbookViewId="0">
      <selection activeCell="C12" sqref="C12"/>
    </sheetView>
  </sheetViews>
  <sheetFormatPr defaultColWidth="9" defaultRowHeight="13.5" customHeight="1" outlineLevelCol="7"/>
  <cols>
    <col min="1" max="1" width="75.375" style="601" customWidth="1"/>
    <col min="6" max="6" width="55.75" customWidth="1"/>
  </cols>
  <sheetData>
    <row r="1" ht="34" customHeight="1" spans="1:8">
      <c r="A1" s="182" t="s">
        <v>0</v>
      </c>
      <c r="B1" s="182"/>
      <c r="C1" s="182"/>
      <c r="D1" s="182"/>
      <c r="E1" s="182"/>
      <c r="F1" s="182"/>
      <c r="G1" s="182"/>
      <c r="H1" s="182"/>
    </row>
    <row r="2" ht="15" customHeight="1" spans="1:8">
      <c r="A2" s="182"/>
      <c r="B2" s="182"/>
      <c r="C2" s="182"/>
      <c r="D2" s="182"/>
      <c r="E2" s="182"/>
      <c r="F2" s="182"/>
      <c r="G2" s="182"/>
      <c r="H2" s="182"/>
    </row>
    <row r="3" s="316" customFormat="1" ht="31" customHeight="1" spans="1:8">
      <c r="A3" s="615" t="s">
        <v>1</v>
      </c>
      <c r="B3" s="525"/>
      <c r="C3" s="525"/>
      <c r="D3" s="525"/>
      <c r="E3" s="525"/>
      <c r="F3" s="525"/>
      <c r="G3" s="525"/>
      <c r="H3" s="525"/>
    </row>
    <row r="4" s="316" customFormat="1" ht="31" customHeight="1" spans="1:8">
      <c r="A4" s="616" t="s">
        <v>2</v>
      </c>
      <c r="B4" s="525"/>
      <c r="C4" s="525"/>
      <c r="D4" s="525"/>
      <c r="E4" s="525"/>
      <c r="F4" s="525"/>
      <c r="G4" s="525"/>
      <c r="H4" s="525"/>
    </row>
    <row r="5" s="316" customFormat="1" ht="31" customHeight="1" spans="1:8">
      <c r="A5" s="616" t="s">
        <v>3</v>
      </c>
      <c r="B5" s="525"/>
      <c r="C5" s="525"/>
      <c r="D5" s="525"/>
      <c r="E5" s="525"/>
      <c r="F5" s="525"/>
      <c r="G5" s="525"/>
      <c r="H5" s="525"/>
    </row>
    <row r="6" s="316" customFormat="1" ht="31" customHeight="1" spans="1:8">
      <c r="A6" s="616" t="s">
        <v>4</v>
      </c>
      <c r="B6" s="525"/>
      <c r="C6" s="525"/>
      <c r="D6" s="525"/>
      <c r="E6" s="525"/>
      <c r="F6" s="525"/>
      <c r="G6" s="525"/>
      <c r="H6" s="525"/>
    </row>
    <row r="7" s="316" customFormat="1" ht="31" customHeight="1" spans="1:8">
      <c r="A7" s="616" t="s">
        <v>5</v>
      </c>
      <c r="B7" s="525"/>
      <c r="C7" s="525"/>
      <c r="D7" s="525"/>
      <c r="E7" s="525"/>
      <c r="F7" s="525"/>
      <c r="G7" s="525"/>
      <c r="H7" s="525"/>
    </row>
    <row r="8" s="316" customFormat="1" ht="31" customHeight="1" spans="1:8">
      <c r="A8" s="616" t="s">
        <v>6</v>
      </c>
      <c r="B8" s="525"/>
      <c r="C8" s="525"/>
      <c r="D8" s="525"/>
      <c r="E8" s="525"/>
      <c r="F8" s="525"/>
      <c r="G8" s="525"/>
      <c r="H8" s="525"/>
    </row>
    <row r="9" s="316" customFormat="1" ht="31" customHeight="1" spans="1:8">
      <c r="A9" s="616" t="s">
        <v>7</v>
      </c>
      <c r="B9" s="525"/>
      <c r="C9" s="525"/>
      <c r="D9" s="525"/>
      <c r="E9" s="525"/>
      <c r="F9" s="525"/>
      <c r="G9" s="525"/>
      <c r="H9" s="525"/>
    </row>
    <row r="10" s="316" customFormat="1" ht="31" customHeight="1" spans="1:8">
      <c r="A10" s="616" t="s">
        <v>8</v>
      </c>
      <c r="B10" s="525"/>
      <c r="C10" s="525"/>
      <c r="D10" s="525"/>
      <c r="E10" s="525"/>
      <c r="F10" s="525"/>
      <c r="G10" s="525"/>
      <c r="H10" s="525"/>
    </row>
    <row r="11" s="316" customFormat="1" ht="31" customHeight="1" spans="1:8">
      <c r="A11" s="616" t="s">
        <v>9</v>
      </c>
      <c r="B11" s="525"/>
      <c r="C11" s="525"/>
      <c r="D11" s="525"/>
      <c r="E11" s="525"/>
      <c r="F11" s="525"/>
      <c r="G11" s="525"/>
      <c r="H11" s="525"/>
    </row>
    <row r="12" s="316" customFormat="1" ht="31" customHeight="1" spans="1:8">
      <c r="A12" s="616" t="s">
        <v>10</v>
      </c>
      <c r="B12" s="525"/>
      <c r="C12" s="525"/>
      <c r="D12" s="525"/>
      <c r="E12" s="525"/>
      <c r="F12" s="525"/>
      <c r="G12" s="525"/>
      <c r="H12" s="525"/>
    </row>
    <row r="13" s="316" customFormat="1" ht="31" customHeight="1" spans="1:8">
      <c r="A13" s="616" t="s">
        <v>11</v>
      </c>
      <c r="B13" s="525"/>
      <c r="C13" s="525"/>
      <c r="D13" s="525"/>
      <c r="E13" s="525"/>
      <c r="F13" s="525"/>
      <c r="G13" s="525"/>
      <c r="H13" s="525"/>
    </row>
    <row r="14" s="316" customFormat="1" ht="31" customHeight="1" spans="1:8">
      <c r="A14" s="616" t="s">
        <v>12</v>
      </c>
      <c r="B14" s="525"/>
      <c r="C14" s="525"/>
      <c r="D14" s="525"/>
      <c r="E14" s="525"/>
      <c r="F14" s="525"/>
      <c r="G14" s="525"/>
      <c r="H14" s="525"/>
    </row>
    <row r="15" s="316" customFormat="1" ht="31" customHeight="1" spans="1:8">
      <c r="A15" s="616" t="s">
        <v>13</v>
      </c>
      <c r="B15" s="525"/>
      <c r="C15" s="525"/>
      <c r="D15" s="525"/>
      <c r="E15" s="525"/>
      <c r="F15" s="525"/>
      <c r="G15" s="525"/>
      <c r="H15" s="525"/>
    </row>
    <row r="16" s="316" customFormat="1" ht="31" customHeight="1" spans="1:8">
      <c r="A16" s="616" t="s">
        <v>14</v>
      </c>
      <c r="B16" s="525"/>
      <c r="C16" s="525"/>
      <c r="D16" s="525"/>
      <c r="E16" s="525"/>
      <c r="F16" s="525"/>
      <c r="G16" s="525"/>
      <c r="H16" s="525"/>
    </row>
    <row r="17" s="316" customFormat="1" ht="31" customHeight="1" spans="1:8">
      <c r="A17" s="616" t="s">
        <v>15</v>
      </c>
      <c r="B17" s="525"/>
      <c r="C17" s="525"/>
      <c r="D17" s="525"/>
      <c r="E17" s="525"/>
      <c r="F17" s="525"/>
      <c r="G17" s="525"/>
      <c r="H17" s="525"/>
    </row>
    <row r="18" s="316" customFormat="1" ht="31" customHeight="1" spans="1:8">
      <c r="A18" s="616" t="s">
        <v>16</v>
      </c>
      <c r="B18" s="525"/>
      <c r="C18" s="525"/>
      <c r="D18" s="525"/>
      <c r="E18" s="525"/>
      <c r="F18" s="525"/>
      <c r="G18" s="525"/>
      <c r="H18" s="525"/>
    </row>
    <row r="19" s="316" customFormat="1" ht="31" customHeight="1" spans="1:8">
      <c r="A19" s="616" t="s">
        <v>17</v>
      </c>
      <c r="B19" s="525"/>
      <c r="C19" s="525"/>
      <c r="D19" s="525"/>
      <c r="E19" s="525"/>
      <c r="F19" s="525"/>
      <c r="G19" s="525"/>
      <c r="H19" s="525"/>
    </row>
    <row r="20" s="316" customFormat="1" ht="31" customHeight="1" spans="1:8">
      <c r="A20" s="616" t="s">
        <v>18</v>
      </c>
      <c r="B20" s="525"/>
      <c r="C20" s="525"/>
      <c r="D20" s="525"/>
      <c r="E20" s="525"/>
      <c r="F20" s="525"/>
      <c r="G20" s="525"/>
      <c r="H20" s="525"/>
    </row>
    <row r="21" s="316" customFormat="1" ht="31" customHeight="1" spans="1:8">
      <c r="A21" s="616" t="s">
        <v>19</v>
      </c>
      <c r="B21" s="525"/>
      <c r="C21" s="525"/>
      <c r="D21" s="525"/>
      <c r="E21" s="525"/>
      <c r="F21" s="525"/>
      <c r="G21" s="525"/>
      <c r="H21" s="525"/>
    </row>
    <row r="22" s="316" customFormat="1" ht="30.8" customHeight="1" spans="1:8">
      <c r="A22" s="616" t="s">
        <v>20</v>
      </c>
      <c r="B22" s="525"/>
      <c r="C22" s="525"/>
      <c r="D22" s="525"/>
      <c r="E22" s="525"/>
      <c r="F22" s="525"/>
      <c r="G22" s="525"/>
      <c r="H22" s="525"/>
    </row>
    <row r="23" s="316" customFormat="1" ht="30.8" customHeight="1" spans="1:8">
      <c r="A23" s="616" t="s">
        <v>21</v>
      </c>
      <c r="B23" s="525"/>
      <c r="C23" s="525"/>
      <c r="D23" s="525"/>
      <c r="E23" s="525"/>
      <c r="F23" s="525"/>
      <c r="G23" s="525"/>
      <c r="H23" s="525"/>
    </row>
    <row r="24" s="316" customFormat="1" ht="30.8" customHeight="1" spans="1:8">
      <c r="A24" s="616" t="s">
        <v>22</v>
      </c>
      <c r="B24" s="525"/>
      <c r="C24" s="525"/>
      <c r="D24" s="525"/>
      <c r="E24" s="525"/>
      <c r="F24" s="525"/>
      <c r="G24" s="525"/>
      <c r="H24" s="525"/>
    </row>
    <row r="25" s="316" customFormat="1" ht="30.8" customHeight="1" spans="1:8">
      <c r="A25" s="616" t="s">
        <v>23</v>
      </c>
      <c r="B25" s="525"/>
      <c r="C25" s="525"/>
      <c r="D25" s="525"/>
      <c r="E25" s="525"/>
      <c r="F25" s="525"/>
      <c r="G25" s="525"/>
      <c r="H25" s="525"/>
    </row>
    <row r="26" s="316" customFormat="1" ht="30.8" customHeight="1" spans="1:8">
      <c r="A26" s="616" t="s">
        <v>24</v>
      </c>
      <c r="B26" s="525"/>
      <c r="C26" s="525"/>
      <c r="D26" s="525"/>
      <c r="E26" s="525"/>
      <c r="F26" s="525"/>
      <c r="G26" s="525"/>
      <c r="H26" s="525"/>
    </row>
    <row r="27" s="316" customFormat="1" ht="30.8" customHeight="1" spans="1:8">
      <c r="A27" s="616" t="s">
        <v>25</v>
      </c>
      <c r="B27" s="525"/>
      <c r="C27" s="525"/>
      <c r="D27" s="525"/>
      <c r="E27" s="525"/>
      <c r="F27" s="525"/>
      <c r="G27" s="525"/>
      <c r="H27" s="525"/>
    </row>
    <row r="28" s="316" customFormat="1" ht="30.8" customHeight="1" spans="1:8">
      <c r="A28" s="616" t="s">
        <v>26</v>
      </c>
      <c r="B28" s="525"/>
      <c r="C28" s="525"/>
      <c r="D28" s="525"/>
      <c r="E28" s="525"/>
      <c r="F28" s="525"/>
      <c r="G28" s="525"/>
      <c r="H28" s="525"/>
    </row>
    <row r="29" s="316" customFormat="1" ht="30.8" customHeight="1" spans="1:8">
      <c r="A29" s="616" t="s">
        <v>27</v>
      </c>
      <c r="B29" s="525"/>
      <c r="C29" s="525"/>
      <c r="D29" s="525"/>
      <c r="E29" s="525"/>
      <c r="F29" s="525"/>
      <c r="G29" s="525"/>
      <c r="H29" s="525"/>
    </row>
    <row r="30" s="316" customFormat="1" ht="30.8" customHeight="1" spans="1:8">
      <c r="A30" s="616" t="s">
        <v>28</v>
      </c>
      <c r="B30" s="525"/>
      <c r="C30" s="525"/>
      <c r="D30" s="525"/>
      <c r="E30" s="525"/>
      <c r="F30" s="525"/>
      <c r="G30" s="525"/>
      <c r="H30" s="525"/>
    </row>
    <row r="31" s="316" customFormat="1" ht="30.8" customHeight="1" spans="1:8">
      <c r="A31" s="616" t="s">
        <v>29</v>
      </c>
      <c r="B31" s="525"/>
      <c r="C31" s="525"/>
      <c r="D31" s="525"/>
      <c r="E31" s="525"/>
      <c r="F31" s="525"/>
      <c r="G31" s="525"/>
      <c r="H31" s="525"/>
    </row>
    <row r="32" s="316" customFormat="1" ht="30.8" customHeight="1" spans="1:8">
      <c r="A32" s="616" t="s">
        <v>30</v>
      </c>
      <c r="B32" s="525"/>
      <c r="C32" s="525"/>
      <c r="D32" s="525"/>
      <c r="E32" s="525"/>
      <c r="F32" s="525"/>
      <c r="G32" s="525"/>
      <c r="H32" s="525"/>
    </row>
    <row r="33" s="316" customFormat="1" ht="30.8" customHeight="1" spans="1:8">
      <c r="A33" s="616" t="s">
        <v>31</v>
      </c>
      <c r="B33" s="525"/>
      <c r="C33" s="525"/>
      <c r="D33" s="525"/>
      <c r="E33" s="525"/>
      <c r="F33" s="525"/>
      <c r="G33" s="525"/>
      <c r="H33" s="525"/>
    </row>
    <row r="34" s="316" customFormat="1" ht="30.8" customHeight="1" spans="1:8">
      <c r="A34" s="616" t="s">
        <v>32</v>
      </c>
      <c r="B34" s="525"/>
      <c r="C34" s="525"/>
      <c r="D34" s="525"/>
      <c r="E34" s="525"/>
      <c r="F34" s="525"/>
      <c r="G34" s="525"/>
      <c r="H34" s="525"/>
    </row>
    <row r="35" s="316" customFormat="1" ht="30.8" customHeight="1" spans="1:8">
      <c r="A35" s="616" t="s">
        <v>33</v>
      </c>
      <c r="B35" s="525"/>
      <c r="C35" s="525"/>
      <c r="D35" s="525"/>
      <c r="E35" s="525"/>
      <c r="F35" s="525"/>
      <c r="G35" s="525"/>
      <c r="H35" s="525"/>
    </row>
    <row r="36" s="316" customFormat="1" ht="30.8" customHeight="1" spans="1:8">
      <c r="A36" s="616" t="s">
        <v>34</v>
      </c>
      <c r="B36" s="525"/>
      <c r="C36" s="525"/>
      <c r="D36" s="525"/>
      <c r="E36" s="525"/>
      <c r="F36" s="525"/>
      <c r="G36" s="525"/>
      <c r="H36" s="525"/>
    </row>
    <row r="37" s="316" customFormat="1" ht="30.8" customHeight="1" spans="1:8">
      <c r="A37" s="616" t="s">
        <v>35</v>
      </c>
      <c r="B37" s="525"/>
      <c r="C37" s="525"/>
      <c r="D37" s="525"/>
      <c r="E37" s="525"/>
      <c r="F37" s="525"/>
      <c r="G37" s="525"/>
      <c r="H37" s="525"/>
    </row>
    <row r="38" s="316" customFormat="1" ht="30.8" customHeight="1" spans="1:8">
      <c r="A38" s="616" t="s">
        <v>36</v>
      </c>
      <c r="B38" s="525"/>
      <c r="C38" s="525"/>
      <c r="D38" s="525"/>
      <c r="E38" s="525"/>
      <c r="F38" s="525"/>
      <c r="G38" s="525"/>
      <c r="H38" s="525"/>
    </row>
    <row r="39" s="316" customFormat="1" ht="30.8" customHeight="1" spans="1:8">
      <c r="A39" s="616" t="s">
        <v>37</v>
      </c>
      <c r="B39" s="525"/>
      <c r="C39" s="525"/>
      <c r="D39" s="525"/>
      <c r="E39" s="525"/>
      <c r="F39" s="525"/>
      <c r="G39" s="525"/>
      <c r="H39" s="525"/>
    </row>
    <row r="40" s="316" customFormat="1" ht="30.8" customHeight="1" spans="1:8">
      <c r="A40" s="616" t="s">
        <v>38</v>
      </c>
      <c r="B40" s="525"/>
      <c r="C40" s="525"/>
      <c r="D40" s="525"/>
      <c r="E40" s="525"/>
      <c r="F40" s="525"/>
      <c r="G40" s="525"/>
      <c r="H40" s="525"/>
    </row>
    <row r="41" s="316" customFormat="1" ht="30.8" customHeight="1" spans="1:8">
      <c r="A41" s="616" t="s">
        <v>39</v>
      </c>
      <c r="B41" s="525"/>
      <c r="C41" s="525"/>
      <c r="D41" s="525"/>
      <c r="E41" s="525"/>
      <c r="F41" s="525"/>
      <c r="G41" s="525"/>
      <c r="H41" s="525"/>
    </row>
    <row r="42" s="316" customFormat="1" ht="30.8" customHeight="1" spans="1:8">
      <c r="A42" s="616" t="s">
        <v>40</v>
      </c>
      <c r="B42" s="525"/>
      <c r="C42" s="525"/>
      <c r="D42" s="525"/>
      <c r="E42" s="525"/>
      <c r="F42" s="525"/>
      <c r="G42" s="525"/>
      <c r="H42" s="525"/>
    </row>
    <row r="43" s="316" customFormat="1" ht="30.8" customHeight="1" spans="1:8">
      <c r="A43" s="616" t="s">
        <v>41</v>
      </c>
      <c r="B43" s="525"/>
      <c r="C43" s="525"/>
      <c r="D43" s="525"/>
      <c r="E43" s="525"/>
      <c r="F43" s="525"/>
      <c r="G43" s="525"/>
      <c r="H43" s="525"/>
    </row>
    <row r="44" s="316" customFormat="1" ht="31" customHeight="1" spans="1:8">
      <c r="A44" s="616" t="s">
        <v>42</v>
      </c>
      <c r="B44" s="525"/>
      <c r="C44" s="525"/>
      <c r="D44" s="525"/>
      <c r="E44" s="525"/>
      <c r="F44" s="525"/>
      <c r="G44" s="525"/>
      <c r="H44" s="525"/>
    </row>
    <row r="45" s="316" customFormat="1" ht="31" customHeight="1" spans="1:8">
      <c r="A45" s="616" t="s">
        <v>43</v>
      </c>
      <c r="B45" s="525"/>
      <c r="C45" s="525"/>
      <c r="D45" s="525"/>
      <c r="E45" s="525"/>
      <c r="F45" s="525"/>
      <c r="G45" s="525"/>
      <c r="H45" s="525"/>
    </row>
    <row r="46" s="316" customFormat="1" ht="31" customHeight="1" spans="1:8">
      <c r="A46" s="616" t="s">
        <v>44</v>
      </c>
      <c r="B46" s="525"/>
      <c r="C46" s="525"/>
      <c r="D46" s="525"/>
      <c r="E46" s="525"/>
      <c r="F46" s="525"/>
      <c r="G46" s="525"/>
      <c r="H46" s="525"/>
    </row>
    <row r="47" s="316" customFormat="1" ht="31" customHeight="1" spans="1:8">
      <c r="A47" s="616" t="s">
        <v>45</v>
      </c>
      <c r="B47" s="525"/>
      <c r="C47" s="525"/>
      <c r="D47" s="525"/>
      <c r="E47" s="525"/>
      <c r="F47" s="525"/>
      <c r="G47" s="525"/>
      <c r="H47" s="525"/>
    </row>
    <row r="48" s="316" customFormat="1" ht="31" customHeight="1" spans="1:1">
      <c r="A48" s="616" t="s">
        <v>46</v>
      </c>
    </row>
    <row r="49" s="316" customFormat="1" ht="31" customHeight="1" spans="1:1">
      <c r="A49" s="616" t="s">
        <v>47</v>
      </c>
    </row>
    <row r="50" s="316" customFormat="1" ht="31" customHeight="1" spans="1:1">
      <c r="A50" s="616" t="s">
        <v>48</v>
      </c>
    </row>
    <row r="51" s="316" customFormat="1" ht="31" customHeight="1" spans="1:1">
      <c r="A51" s="616" t="s">
        <v>49</v>
      </c>
    </row>
    <row r="52" s="316" customFormat="1" ht="31" customHeight="1" spans="1:1">
      <c r="A52" s="616" t="s">
        <v>50</v>
      </c>
    </row>
  </sheetData>
  <mergeCells count="1">
    <mergeCell ref="A1:H1"/>
  </mergeCells>
  <pageMargins left="1.102083" right="1.102083" top="1.377778" bottom="1.259722" header="0" footer="0.5"/>
  <pageSetup paperSize="9" scale="90" orientation="portrait" useFirstPageNumber="1"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Zeros="0" workbookViewId="0">
      <selection activeCell="H24" sqref="H24"/>
    </sheetView>
  </sheetViews>
  <sheetFormatPr defaultColWidth="9.10833333333333" defaultRowHeight="15" customHeight="1" outlineLevelCol="2"/>
  <cols>
    <col min="1" max="1" width="12.1083333333333" style="342" customWidth="1"/>
    <col min="2" max="2" width="52.8833333333333" style="342" customWidth="1"/>
    <col min="3" max="3" width="15.6666666666667" style="494" customWidth="1"/>
    <col min="4" max="257" width="9.10833333333333" style="342" customWidth="1"/>
  </cols>
  <sheetData>
    <row r="1" s="492" customFormat="1" ht="19.5" customHeight="1" spans="1:3">
      <c r="A1" s="504" t="s">
        <v>748</v>
      </c>
      <c r="B1" s="505"/>
      <c r="C1" s="506"/>
    </row>
    <row r="2" s="493" customFormat="1" ht="26.25" spans="1:3">
      <c r="A2" s="507" t="s">
        <v>749</v>
      </c>
      <c r="B2" s="508"/>
      <c r="C2" s="508"/>
    </row>
    <row r="3" s="4" customFormat="1" ht="36" customHeight="1" spans="1:3">
      <c r="A3" s="509"/>
      <c r="B3" s="509"/>
      <c r="C3" s="510" t="s">
        <v>750</v>
      </c>
    </row>
    <row r="4" s="494" customFormat="1" ht="22.05" customHeight="1" spans="1:3">
      <c r="A4" s="511" t="s">
        <v>94</v>
      </c>
      <c r="B4" s="511" t="s">
        <v>95</v>
      </c>
      <c r="C4" s="512" t="s">
        <v>56</v>
      </c>
    </row>
    <row r="5" s="342" customFormat="1" ht="22.05" customHeight="1" spans="1:3">
      <c r="A5" s="513"/>
      <c r="B5" s="514" t="s">
        <v>751</v>
      </c>
      <c r="C5" s="515">
        <f>SUM(XFD6:XFD16)</f>
        <v>0</v>
      </c>
    </row>
    <row r="6" s="342" customFormat="1" ht="22.05" customHeight="1" spans="1:3">
      <c r="A6" s="516">
        <v>207</v>
      </c>
      <c r="B6" s="517" t="s">
        <v>752</v>
      </c>
      <c r="C6" s="518">
        <v>11</v>
      </c>
    </row>
    <row r="7" s="342" customFormat="1" ht="22.05" customHeight="1" spans="1:3">
      <c r="A7" s="516">
        <v>208</v>
      </c>
      <c r="B7" s="517" t="s">
        <v>753</v>
      </c>
      <c r="C7" s="518">
        <v>4721</v>
      </c>
    </row>
    <row r="8" s="342" customFormat="1" ht="22.05" customHeight="1" spans="1:3">
      <c r="A8" s="516">
        <v>211</v>
      </c>
      <c r="B8" s="517" t="s">
        <v>754</v>
      </c>
      <c r="C8" s="519">
        <v>0</v>
      </c>
    </row>
    <row r="9" s="342" customFormat="1" ht="22.05" customHeight="1" spans="1:3">
      <c r="A9" s="516">
        <v>212</v>
      </c>
      <c r="B9" s="517" t="s">
        <v>755</v>
      </c>
      <c r="C9" s="519">
        <v>302895</v>
      </c>
    </row>
    <row r="10" s="342" customFormat="1" ht="22.05" customHeight="1" spans="1:3">
      <c r="A10" s="516">
        <v>213</v>
      </c>
      <c r="B10" s="517" t="s">
        <v>756</v>
      </c>
      <c r="C10" s="519">
        <v>800</v>
      </c>
    </row>
    <row r="11" s="342" customFormat="1" ht="22.05" customHeight="1" spans="1:3">
      <c r="A11" s="516">
        <v>214</v>
      </c>
      <c r="B11" s="517" t="s">
        <v>757</v>
      </c>
      <c r="C11" s="519">
        <v>0</v>
      </c>
    </row>
    <row r="12" s="342" customFormat="1" ht="22.05" customHeight="1" spans="1:3">
      <c r="A12" s="516">
        <v>215</v>
      </c>
      <c r="B12" s="517" t="s">
        <v>758</v>
      </c>
      <c r="C12" s="519">
        <v>0</v>
      </c>
    </row>
    <row r="13" s="342" customFormat="1" ht="22.05" customHeight="1" spans="1:3">
      <c r="A13" s="516">
        <v>229</v>
      </c>
      <c r="B13" s="517" t="s">
        <v>759</v>
      </c>
      <c r="C13" s="519">
        <v>31004</v>
      </c>
    </row>
    <row r="14" s="342" customFormat="1" ht="22.05" customHeight="1" spans="1:3">
      <c r="A14" s="516">
        <v>232</v>
      </c>
      <c r="B14" s="517" t="s">
        <v>760</v>
      </c>
      <c r="C14" s="519">
        <v>25021</v>
      </c>
    </row>
    <row r="15" s="342" customFormat="1" ht="22.05" customHeight="1" spans="1:3">
      <c r="A15" s="516">
        <v>233</v>
      </c>
      <c r="B15" s="517" t="s">
        <v>761</v>
      </c>
      <c r="C15" s="519">
        <v>168</v>
      </c>
    </row>
    <row r="16" s="342" customFormat="1" ht="22.05" customHeight="1" spans="1:3">
      <c r="A16" s="516">
        <v>234</v>
      </c>
      <c r="B16" s="517" t="s">
        <v>762</v>
      </c>
      <c r="C16" s="519">
        <v>0</v>
      </c>
    </row>
    <row r="17" ht="22.05" customHeight="1" spans="1:3">
      <c r="A17" s="516"/>
      <c r="B17" s="520" t="s">
        <v>121</v>
      </c>
      <c r="C17" s="515">
        <f>XFD18+XFD23</f>
        <v>0</v>
      </c>
    </row>
    <row r="18" ht="22.05" customHeight="1" spans="1:3">
      <c r="A18" s="516">
        <v>230</v>
      </c>
      <c r="B18" s="521" t="s">
        <v>122</v>
      </c>
      <c r="C18" s="515">
        <f>SUM(XFD19:XFD22)</f>
        <v>0</v>
      </c>
    </row>
    <row r="19" ht="22.05" customHeight="1" spans="1:3">
      <c r="A19" s="516">
        <v>23004</v>
      </c>
      <c r="B19" s="522" t="s">
        <v>763</v>
      </c>
      <c r="C19" s="519"/>
    </row>
    <row r="20" ht="22.05" customHeight="1" spans="1:3">
      <c r="A20" s="516">
        <v>23008</v>
      </c>
      <c r="B20" s="522" t="s">
        <v>764</v>
      </c>
      <c r="C20" s="519">
        <v>8116</v>
      </c>
    </row>
    <row r="21" ht="22.05" customHeight="1" spans="1:3">
      <c r="A21" s="516">
        <v>23009</v>
      </c>
      <c r="B21" s="522" t="s">
        <v>765</v>
      </c>
      <c r="C21" s="519">
        <v>192866</v>
      </c>
    </row>
    <row r="22" ht="22.05" customHeight="1" spans="1:3">
      <c r="A22" s="516">
        <v>23011</v>
      </c>
      <c r="B22" s="522" t="s">
        <v>766</v>
      </c>
      <c r="C22" s="519">
        <v>0</v>
      </c>
    </row>
    <row r="23" ht="22.05" customHeight="1" spans="1:3">
      <c r="A23" s="516">
        <v>231</v>
      </c>
      <c r="B23" s="517" t="s">
        <v>126</v>
      </c>
      <c r="C23" s="519">
        <f>XFD24</f>
        <v>0</v>
      </c>
    </row>
    <row r="24" ht="22.05" customHeight="1" spans="1:3">
      <c r="A24" s="513">
        <v>23104</v>
      </c>
      <c r="B24" s="513" t="s">
        <v>767</v>
      </c>
      <c r="C24" s="92">
        <v>52742</v>
      </c>
    </row>
    <row r="25" customFormat="1" ht="19.95" customHeight="1" spans="1:3">
      <c r="A25" s="516"/>
      <c r="B25" s="521"/>
      <c r="C25" s="523"/>
    </row>
    <row r="26" customFormat="1" ht="19.95" customHeight="1" spans="1:3">
      <c r="A26" s="516"/>
      <c r="B26" s="520" t="s">
        <v>128</v>
      </c>
      <c r="C26" s="523">
        <f>XFD17+XFD5</f>
        <v>0</v>
      </c>
    </row>
  </sheetData>
  <mergeCells count="1">
    <mergeCell ref="A2:C2"/>
  </mergeCells>
  <pageMargins left="0.786806" right="0.786806" top="0.944444" bottom="0.747917" header="0.314583" footer="0.511806"/>
  <pageSetup paperSize="9" scale="90" firstPageNumber="30" orientation="portrait" useFirstPageNumber="1" horizontalDpi="600" verticalDpi="600"/>
  <headerFooter>
    <oddFooter>&amp;C&amp;"Times New Roman"&amp;12—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
  <sheetViews>
    <sheetView workbookViewId="0">
      <selection activeCell="M21" sqref="M21"/>
    </sheetView>
  </sheetViews>
  <sheetFormatPr defaultColWidth="9" defaultRowHeight="13.5" customHeight="1" outlineLevelCol="2"/>
  <cols>
    <col min="1" max="1" width="17.775" customWidth="1"/>
    <col min="2" max="2" width="47.1083333333333" customWidth="1"/>
    <col min="3" max="3" width="19" customWidth="1"/>
  </cols>
  <sheetData>
    <row r="1" s="500" customFormat="1" ht="19.5" customHeight="1" spans="1:1">
      <c r="A1" s="502" t="s">
        <v>768</v>
      </c>
    </row>
    <row r="2" ht="43.5" customHeight="1" spans="1:3">
      <c r="A2" s="5" t="s">
        <v>769</v>
      </c>
      <c r="B2" s="5"/>
      <c r="C2" s="5"/>
    </row>
    <row r="3" s="316" customFormat="1" ht="24" customHeight="1" spans="3:3">
      <c r="C3" s="470" t="s">
        <v>770</v>
      </c>
    </row>
    <row r="4" s="501" customFormat="1" ht="24" customHeight="1" spans="1:3">
      <c r="A4" s="89" t="s">
        <v>94</v>
      </c>
      <c r="B4" s="89" t="s">
        <v>95</v>
      </c>
      <c r="C4" s="89" t="s">
        <v>56</v>
      </c>
    </row>
    <row r="5" customFormat="1" ht="24" customHeight="1" spans="1:3">
      <c r="A5" s="460">
        <v>10301</v>
      </c>
      <c r="B5" s="503" t="s">
        <v>720</v>
      </c>
      <c r="C5" s="461">
        <f>SUM(XFD6:XFD22)</f>
        <v>0</v>
      </c>
    </row>
    <row r="6" customFormat="1" ht="24" customHeight="1" spans="1:3">
      <c r="A6" s="254">
        <v>1030102</v>
      </c>
      <c r="B6" s="257" t="s">
        <v>771</v>
      </c>
      <c r="C6" s="101"/>
    </row>
    <row r="7" customFormat="1" ht="24" customHeight="1" spans="1:3">
      <c r="A7" s="254">
        <v>1030115</v>
      </c>
      <c r="B7" s="257" t="s">
        <v>772</v>
      </c>
      <c r="C7" s="101"/>
    </row>
    <row r="8" customFormat="1" ht="24" customHeight="1" spans="1:3">
      <c r="A8" s="254">
        <v>1030129</v>
      </c>
      <c r="B8" s="257" t="s">
        <v>773</v>
      </c>
      <c r="C8" s="101"/>
    </row>
    <row r="9" customFormat="1" ht="24" customHeight="1" spans="1:3">
      <c r="A9" s="254">
        <v>1030146</v>
      </c>
      <c r="B9" s="257" t="s">
        <v>774</v>
      </c>
      <c r="C9" s="101">
        <v>14178</v>
      </c>
    </row>
    <row r="10" customFormat="1" ht="24" customHeight="1" spans="1:3">
      <c r="A10" s="254">
        <v>1030147</v>
      </c>
      <c r="B10" s="257" t="s">
        <v>775</v>
      </c>
      <c r="C10" s="101"/>
    </row>
    <row r="11" customFormat="1" ht="24" customHeight="1" spans="1:3">
      <c r="A11" s="254">
        <v>1030148</v>
      </c>
      <c r="B11" s="257" t="s">
        <v>776</v>
      </c>
      <c r="C11" s="101">
        <v>110225</v>
      </c>
    </row>
    <row r="12" customFormat="1" ht="24" customHeight="1" spans="1:3">
      <c r="A12" s="254">
        <v>1030150</v>
      </c>
      <c r="B12" s="257" t="s">
        <v>777</v>
      </c>
      <c r="C12" s="101"/>
    </row>
    <row r="13" customFormat="1" ht="24" customHeight="1" spans="1:3">
      <c r="A13" s="254">
        <v>1030155</v>
      </c>
      <c r="B13" s="257" t="s">
        <v>778</v>
      </c>
      <c r="C13" s="101"/>
    </row>
    <row r="14" customFormat="1" ht="24" customHeight="1" spans="1:3">
      <c r="A14" s="254">
        <v>1030156</v>
      </c>
      <c r="B14" s="257" t="s">
        <v>779</v>
      </c>
      <c r="C14" s="101">
        <v>6536</v>
      </c>
    </row>
    <row r="15" customFormat="1" ht="24" customHeight="1" spans="1:3">
      <c r="A15" s="254">
        <v>1030157</v>
      </c>
      <c r="B15" s="257" t="s">
        <v>780</v>
      </c>
      <c r="C15" s="101"/>
    </row>
    <row r="16" ht="24" customHeight="1" spans="1:3">
      <c r="A16" s="254">
        <v>1030158</v>
      </c>
      <c r="B16" s="257" t="s">
        <v>781</v>
      </c>
      <c r="C16" s="101"/>
    </row>
    <row r="17" ht="24" customHeight="1" spans="1:3">
      <c r="A17" s="254">
        <v>1030159</v>
      </c>
      <c r="B17" s="257" t="s">
        <v>782</v>
      </c>
      <c r="C17" s="101"/>
    </row>
    <row r="18" ht="24" customHeight="1" spans="1:3">
      <c r="A18" s="254">
        <v>1030178</v>
      </c>
      <c r="B18" s="257" t="s">
        <v>783</v>
      </c>
      <c r="C18" s="101">
        <v>313</v>
      </c>
    </row>
    <row r="19" ht="24" customHeight="1" spans="1:3">
      <c r="A19" s="254">
        <v>1030180</v>
      </c>
      <c r="B19" s="257" t="s">
        <v>784</v>
      </c>
      <c r="C19" s="92"/>
    </row>
    <row r="20" ht="24" customHeight="1" spans="1:3">
      <c r="A20" s="254">
        <v>1030199</v>
      </c>
      <c r="B20" s="257" t="s">
        <v>785</v>
      </c>
      <c r="C20" s="92"/>
    </row>
    <row r="21" ht="24" customHeight="1" spans="1:3">
      <c r="A21" s="254">
        <v>1031006</v>
      </c>
      <c r="B21" s="257" t="s">
        <v>786</v>
      </c>
      <c r="C21" s="92">
        <v>10683</v>
      </c>
    </row>
    <row r="22" ht="24" customHeight="1" spans="1:3">
      <c r="A22" s="254">
        <v>1031099</v>
      </c>
      <c r="B22" s="257" t="s">
        <v>787</v>
      </c>
      <c r="C22" s="92">
        <v>3019</v>
      </c>
    </row>
    <row r="23" ht="24" customHeight="1" spans="1:3">
      <c r="A23" s="460"/>
      <c r="B23" s="460"/>
      <c r="C23" s="92"/>
    </row>
    <row r="24" ht="24" customHeight="1" spans="1:3">
      <c r="A24" s="254">
        <v>110</v>
      </c>
      <c r="B24" s="243" t="s">
        <v>788</v>
      </c>
      <c r="C24" s="461">
        <f>XFD25+XFD29+XFD35+XFD37</f>
        <v>0</v>
      </c>
    </row>
    <row r="25" ht="24" customHeight="1" spans="1:3">
      <c r="A25" s="254">
        <v>11004</v>
      </c>
      <c r="B25" s="257" t="s">
        <v>789</v>
      </c>
      <c r="C25" s="92">
        <f>SUM(XFD26:XFD28)</f>
        <v>0</v>
      </c>
    </row>
    <row r="26" ht="24" customHeight="1" spans="1:3">
      <c r="A26" s="254">
        <v>1100401</v>
      </c>
      <c r="B26" s="257" t="s">
        <v>790</v>
      </c>
      <c r="C26" s="92">
        <v>1476</v>
      </c>
    </row>
    <row r="27" ht="24" customHeight="1" spans="1:3">
      <c r="A27" s="254">
        <v>1100402</v>
      </c>
      <c r="B27" s="257" t="s">
        <v>791</v>
      </c>
      <c r="C27" s="92"/>
    </row>
    <row r="28" ht="24" customHeight="1" spans="1:3">
      <c r="A28" s="200">
        <v>1100403</v>
      </c>
      <c r="B28" s="219" t="s">
        <v>792</v>
      </c>
      <c r="C28" s="92"/>
    </row>
    <row r="29" ht="24" customHeight="1" spans="1:3">
      <c r="A29" s="254">
        <v>11011</v>
      </c>
      <c r="B29" s="257" t="s">
        <v>742</v>
      </c>
      <c r="C29" s="92">
        <f>XFD30</f>
        <v>0</v>
      </c>
    </row>
    <row r="30" ht="24" customHeight="1" spans="1:3">
      <c r="A30" s="254">
        <v>1101102</v>
      </c>
      <c r="B30" s="257" t="s">
        <v>793</v>
      </c>
      <c r="C30" s="92">
        <f>SUM(XFD31:XFD34)</f>
        <v>0</v>
      </c>
    </row>
    <row r="31" ht="24" customHeight="1" spans="1:3">
      <c r="A31" s="200">
        <v>110110211</v>
      </c>
      <c r="B31" s="225" t="s">
        <v>794</v>
      </c>
      <c r="C31" s="237"/>
    </row>
    <row r="32" ht="24" customHeight="1" spans="1:3">
      <c r="A32" s="200">
        <v>110110233</v>
      </c>
      <c r="B32" s="225" t="s">
        <v>795</v>
      </c>
      <c r="C32" s="237">
        <v>117000</v>
      </c>
    </row>
    <row r="33" ht="24" customHeight="1" spans="1:3">
      <c r="A33" s="200">
        <v>110110298</v>
      </c>
      <c r="B33" s="225" t="s">
        <v>796</v>
      </c>
      <c r="C33" s="237">
        <v>85200</v>
      </c>
    </row>
    <row r="34" ht="24" customHeight="1" spans="1:3">
      <c r="A34" s="200">
        <v>110110299</v>
      </c>
      <c r="B34" s="225" t="s">
        <v>797</v>
      </c>
      <c r="C34" s="237">
        <v>21660</v>
      </c>
    </row>
    <row r="35" ht="24" customHeight="1" spans="1:3">
      <c r="A35" s="254">
        <v>11008</v>
      </c>
      <c r="B35" s="257" t="s">
        <v>744</v>
      </c>
      <c r="C35" s="92">
        <f>XFD36</f>
        <v>0</v>
      </c>
    </row>
    <row r="36" ht="24" customHeight="1" spans="1:3">
      <c r="A36" s="254">
        <v>1100802</v>
      </c>
      <c r="B36" s="257" t="s">
        <v>745</v>
      </c>
      <c r="C36" s="92">
        <v>16315</v>
      </c>
    </row>
    <row r="37" ht="24" customHeight="1" spans="1:3">
      <c r="A37" s="254">
        <v>11009</v>
      </c>
      <c r="B37" s="257" t="s">
        <v>746</v>
      </c>
      <c r="C37" s="92"/>
    </row>
    <row r="38" ht="24" customHeight="1" spans="1:3">
      <c r="A38" s="254"/>
      <c r="B38" s="257"/>
      <c r="C38" s="92"/>
    </row>
    <row r="39" ht="24" customHeight="1" spans="1:3">
      <c r="A39" s="254"/>
      <c r="B39" s="243" t="s">
        <v>798</v>
      </c>
      <c r="C39" s="243">
        <f>XFD24+XFD5</f>
        <v>0</v>
      </c>
    </row>
  </sheetData>
  <mergeCells count="1">
    <mergeCell ref="A2:C2"/>
  </mergeCells>
  <pageMargins left="0.786806" right="0.786806" top="0.944444" bottom="0.747917" header="0.314583" footer="0.511806"/>
  <pageSetup paperSize="9" scale="90" firstPageNumber="31" orientation="portrait" useFirstPageNumber="1" horizontalDpi="600" verticalDpi="600"/>
  <headerFooter>
    <oddFooter>&amp;C&amp;"Times New Roman"&amp;12—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4"/>
  <sheetViews>
    <sheetView showZeros="0" topLeftCell="A43" workbookViewId="0">
      <selection activeCell="D54" sqref="D54"/>
    </sheetView>
  </sheetViews>
  <sheetFormatPr defaultColWidth="9.10833333333333" defaultRowHeight="15" customHeight="1" outlineLevelCol="2"/>
  <cols>
    <col min="1" max="1" width="13.4416666666667" style="342" customWidth="1"/>
    <col min="2" max="2" width="55.2166666666667" style="342" customWidth="1"/>
    <col min="3" max="3" width="13.3333333333333" style="494" customWidth="1"/>
    <col min="4" max="257" width="9.10833333333333" style="342" customWidth="1"/>
  </cols>
  <sheetData>
    <row r="1" s="492" customFormat="1" ht="19.5" customHeight="1" spans="1:3">
      <c r="A1" s="1" t="s">
        <v>799</v>
      </c>
      <c r="B1" s="2"/>
      <c r="C1" s="395"/>
    </row>
    <row r="2" s="493" customFormat="1" ht="26.25" spans="1:3">
      <c r="A2" s="86" t="s">
        <v>800</v>
      </c>
      <c r="B2" s="86"/>
      <c r="C2" s="86"/>
    </row>
    <row r="3" s="342" customFormat="1" ht="18" customHeight="1" spans="1:3">
      <c r="A3" s="4"/>
      <c r="B3" s="4"/>
      <c r="C3" s="88" t="s">
        <v>53</v>
      </c>
    </row>
    <row r="4" s="494" customFormat="1" ht="21.45" customHeight="1" spans="1:3">
      <c r="A4" s="187" t="s">
        <v>54</v>
      </c>
      <c r="B4" s="187" t="s">
        <v>55</v>
      </c>
      <c r="C4" s="187" t="s">
        <v>801</v>
      </c>
    </row>
    <row r="5" s="342" customFormat="1" ht="21.45" customHeight="1" spans="1:3">
      <c r="A5" s="82"/>
      <c r="B5" s="454" t="s">
        <v>751</v>
      </c>
      <c r="C5" s="461">
        <f>XFD6+XFD11+XFD36+XFD39+XFD42+XFD45+XFD55+XFD61+XFD67</f>
        <v>0</v>
      </c>
    </row>
    <row r="6" s="342" customFormat="1" ht="21.45" customHeight="1" spans="1:3">
      <c r="A6" s="200">
        <v>208</v>
      </c>
      <c r="B6" s="224" t="s">
        <v>802</v>
      </c>
      <c r="C6" s="221">
        <f>XFD7</f>
        <v>0</v>
      </c>
    </row>
    <row r="7" s="342" customFormat="1" ht="21.45" customHeight="1" spans="1:3">
      <c r="A7" s="200">
        <v>20822</v>
      </c>
      <c r="B7" s="495" t="s">
        <v>803</v>
      </c>
      <c r="C7" s="221">
        <f>SUM(XFD8:XFD10)</f>
        <v>0</v>
      </c>
    </row>
    <row r="8" s="342" customFormat="1" ht="21.45" customHeight="1" spans="1:3">
      <c r="A8" s="200">
        <v>2082201</v>
      </c>
      <c r="B8" s="496" t="s">
        <v>804</v>
      </c>
      <c r="C8" s="221"/>
    </row>
    <row r="9" s="342" customFormat="1" ht="21.45" customHeight="1" spans="1:3">
      <c r="A9" s="200">
        <v>2082202</v>
      </c>
      <c r="B9" s="496" t="s">
        <v>805</v>
      </c>
      <c r="C9" s="221"/>
    </row>
    <row r="10" s="342" customFormat="1" ht="21.45" customHeight="1" spans="1:3">
      <c r="A10" s="200">
        <v>2082299</v>
      </c>
      <c r="B10" s="496" t="s">
        <v>806</v>
      </c>
      <c r="C10" s="221"/>
    </row>
    <row r="11" s="342" customFormat="1" ht="21.45" customHeight="1" spans="1:3">
      <c r="A11" s="200">
        <v>212</v>
      </c>
      <c r="B11" s="224" t="s">
        <v>807</v>
      </c>
      <c r="C11" s="221">
        <f>XFD12+XFD25+XFD26+XFD31+XFD34+XFD23</f>
        <v>0</v>
      </c>
    </row>
    <row r="12" s="342" customFormat="1" ht="21.45" customHeight="1" spans="1:3">
      <c r="A12" s="200">
        <v>21208</v>
      </c>
      <c r="B12" s="495" t="s">
        <v>808</v>
      </c>
      <c r="C12" s="221">
        <f>SUM(XFD13:XFD22)</f>
        <v>0</v>
      </c>
    </row>
    <row r="13" s="342" customFormat="1" ht="21.45" customHeight="1" spans="1:3">
      <c r="A13" s="200">
        <v>2120801</v>
      </c>
      <c r="B13" s="497" t="s">
        <v>809</v>
      </c>
      <c r="C13" s="221">
        <v>18464</v>
      </c>
    </row>
    <row r="14" s="342" customFormat="1" ht="21.45" customHeight="1" spans="1:3">
      <c r="A14" s="200">
        <v>2120802</v>
      </c>
      <c r="B14" s="497" t="s">
        <v>810</v>
      </c>
      <c r="C14" s="221"/>
    </row>
    <row r="15" s="342" customFormat="1" ht="21.45" customHeight="1" spans="1:3">
      <c r="A15" s="200">
        <v>2120803</v>
      </c>
      <c r="B15" s="497" t="s">
        <v>811</v>
      </c>
      <c r="C15" s="221">
        <v>50074</v>
      </c>
    </row>
    <row r="16" s="342" customFormat="1" ht="21.45" customHeight="1" spans="1:3">
      <c r="A16" s="200">
        <v>2120804</v>
      </c>
      <c r="B16" s="497" t="s">
        <v>812</v>
      </c>
      <c r="C16" s="221"/>
    </row>
    <row r="17" s="342" customFormat="1" ht="21.45" customHeight="1" spans="1:3">
      <c r="A17" s="200">
        <v>2120805</v>
      </c>
      <c r="B17" s="497" t="s">
        <v>813</v>
      </c>
      <c r="C17" s="221"/>
    </row>
    <row r="18" s="342" customFormat="1" ht="21.45" customHeight="1" spans="1:3">
      <c r="A18" s="200">
        <v>2120806</v>
      </c>
      <c r="B18" s="497" t="s">
        <v>814</v>
      </c>
      <c r="C18" s="221">
        <v>1493</v>
      </c>
    </row>
    <row r="19" s="342" customFormat="1" ht="21.45" customHeight="1" spans="1:3">
      <c r="A19" s="200">
        <v>2120807</v>
      </c>
      <c r="B19" s="497" t="s">
        <v>815</v>
      </c>
      <c r="C19" s="221"/>
    </row>
    <row r="20" s="342" customFormat="1" ht="21.45" customHeight="1" spans="1:3">
      <c r="A20" s="200">
        <v>2120810</v>
      </c>
      <c r="B20" s="497" t="s">
        <v>816</v>
      </c>
      <c r="C20" s="221"/>
    </row>
    <row r="21" s="342" customFormat="1" ht="21.45" customHeight="1" spans="1:3">
      <c r="A21" s="200">
        <v>2120811</v>
      </c>
      <c r="B21" s="497" t="s">
        <v>817</v>
      </c>
      <c r="C21" s="221"/>
    </row>
    <row r="22" s="342" customFormat="1" ht="21.45" customHeight="1" spans="1:3">
      <c r="A22" s="200">
        <v>2120899</v>
      </c>
      <c r="B22" s="497" t="s">
        <v>818</v>
      </c>
      <c r="C22" s="221">
        <v>37566</v>
      </c>
    </row>
    <row r="23" s="342" customFormat="1" ht="21.45" customHeight="1" spans="1:3">
      <c r="A23" s="200">
        <v>21210</v>
      </c>
      <c r="B23" s="495" t="s">
        <v>819</v>
      </c>
      <c r="C23" s="221">
        <f>XFD24</f>
        <v>0</v>
      </c>
    </row>
    <row r="24" s="342" customFormat="1" ht="21.45" customHeight="1" spans="1:3">
      <c r="A24" s="200">
        <v>2121099</v>
      </c>
      <c r="B24" s="497" t="s">
        <v>820</v>
      </c>
      <c r="C24" s="221">
        <v>2593</v>
      </c>
    </row>
    <row r="25" s="342" customFormat="1" ht="21.45" customHeight="1" spans="1:3">
      <c r="A25" s="200">
        <v>21211</v>
      </c>
      <c r="B25" s="495" t="s">
        <v>821</v>
      </c>
      <c r="C25" s="221"/>
    </row>
    <row r="26" s="342" customFormat="1" ht="21.45" customHeight="1" spans="1:3">
      <c r="A26" s="200">
        <v>21213</v>
      </c>
      <c r="B26" s="495" t="s">
        <v>822</v>
      </c>
      <c r="C26" s="221">
        <f>SUM(XFD27:XFD30)</f>
        <v>0</v>
      </c>
    </row>
    <row r="27" s="342" customFormat="1" ht="21.45" customHeight="1" spans="1:3">
      <c r="A27" s="200">
        <v>2121301</v>
      </c>
      <c r="B27" s="497" t="s">
        <v>823</v>
      </c>
      <c r="C27" s="221">
        <v>1950</v>
      </c>
    </row>
    <row r="28" s="342" customFormat="1" ht="21.45" customHeight="1" spans="1:3">
      <c r="A28" s="200">
        <v>2121302</v>
      </c>
      <c r="B28" s="497" t="s">
        <v>824</v>
      </c>
      <c r="C28" s="221">
        <v>959</v>
      </c>
    </row>
    <row r="29" s="342" customFormat="1" ht="21.45" customHeight="1" spans="1:3">
      <c r="A29" s="200">
        <v>2121304</v>
      </c>
      <c r="B29" s="497" t="s">
        <v>825</v>
      </c>
      <c r="C29" s="221">
        <v>15</v>
      </c>
    </row>
    <row r="30" s="342" customFormat="1" ht="21.45" customHeight="1" spans="1:3">
      <c r="A30" s="200">
        <v>2121399</v>
      </c>
      <c r="B30" s="497" t="s">
        <v>826</v>
      </c>
      <c r="C30" s="221">
        <v>3332</v>
      </c>
    </row>
    <row r="31" ht="21.45" customHeight="1" spans="1:3">
      <c r="A31" s="200">
        <v>21214</v>
      </c>
      <c r="B31" s="495" t="s">
        <v>827</v>
      </c>
      <c r="C31" s="221">
        <f>SUM(XFD32:XFD33)</f>
        <v>0</v>
      </c>
    </row>
    <row r="32" ht="21.45" customHeight="1" spans="1:3">
      <c r="A32" s="200">
        <v>2121401</v>
      </c>
      <c r="B32" s="497" t="s">
        <v>828</v>
      </c>
      <c r="C32" s="221">
        <v>50</v>
      </c>
    </row>
    <row r="33" ht="21.45" customHeight="1" spans="1:3">
      <c r="A33" s="200">
        <v>2121499</v>
      </c>
      <c r="B33" s="496" t="s">
        <v>829</v>
      </c>
      <c r="C33" s="221">
        <v>135</v>
      </c>
    </row>
    <row r="34" ht="21.45" customHeight="1" spans="1:3">
      <c r="A34" s="200">
        <v>21216</v>
      </c>
      <c r="B34" s="495" t="s">
        <v>830</v>
      </c>
      <c r="C34" s="221">
        <f t="shared" ref="C34:C42" si="0">XFD35</f>
        <v>0</v>
      </c>
    </row>
    <row r="35" ht="21.45" customHeight="1" spans="1:3">
      <c r="A35" s="200">
        <v>2121699</v>
      </c>
      <c r="B35" s="496" t="s">
        <v>831</v>
      </c>
      <c r="C35" s="221">
        <v>117000</v>
      </c>
    </row>
    <row r="36" ht="21.45" customHeight="1" spans="1:3">
      <c r="A36" s="200">
        <v>214</v>
      </c>
      <c r="B36" s="222" t="s">
        <v>832</v>
      </c>
      <c r="C36" s="221">
        <f t="shared" si="0"/>
        <v>0</v>
      </c>
    </row>
    <row r="37" ht="21.45" customHeight="1" spans="1:3">
      <c r="A37" s="200">
        <v>21462</v>
      </c>
      <c r="B37" s="498" t="s">
        <v>833</v>
      </c>
      <c r="C37" s="221"/>
    </row>
    <row r="38" ht="21.45" customHeight="1" spans="1:3">
      <c r="A38" s="200">
        <v>2146299</v>
      </c>
      <c r="B38" s="497" t="s">
        <v>834</v>
      </c>
      <c r="C38" s="221"/>
    </row>
    <row r="39" ht="21.45" customHeight="1" spans="1:3">
      <c r="A39" s="200">
        <v>215</v>
      </c>
      <c r="B39" s="222" t="s">
        <v>835</v>
      </c>
      <c r="C39" s="221">
        <f t="shared" si="0"/>
        <v>0</v>
      </c>
    </row>
    <row r="40" ht="21.45" customHeight="1" spans="1:3">
      <c r="A40" s="200">
        <v>21562</v>
      </c>
      <c r="B40" s="498" t="s">
        <v>836</v>
      </c>
      <c r="C40" s="221"/>
    </row>
    <row r="41" ht="21.45" customHeight="1" spans="1:3">
      <c r="A41" s="200">
        <v>2156202</v>
      </c>
      <c r="B41" s="497" t="s">
        <v>837</v>
      </c>
      <c r="C41" s="221"/>
    </row>
    <row r="42" ht="21.45" customHeight="1" spans="1:3">
      <c r="A42" s="200">
        <v>216</v>
      </c>
      <c r="B42" s="222" t="s">
        <v>838</v>
      </c>
      <c r="C42" s="221">
        <f t="shared" si="0"/>
        <v>0</v>
      </c>
    </row>
    <row r="43" ht="21.45" customHeight="1" spans="1:3">
      <c r="A43" s="200">
        <v>21660</v>
      </c>
      <c r="B43" s="498" t="s">
        <v>839</v>
      </c>
      <c r="C43" s="221"/>
    </row>
    <row r="44" ht="21.45" customHeight="1" spans="1:3">
      <c r="A44" s="200">
        <v>2166004</v>
      </c>
      <c r="B44" s="497" t="s">
        <v>840</v>
      </c>
      <c r="C44" s="221"/>
    </row>
    <row r="45" ht="21.45" customHeight="1" spans="1:3">
      <c r="A45" s="200">
        <v>229</v>
      </c>
      <c r="B45" s="222" t="s">
        <v>841</v>
      </c>
      <c r="C45" s="221">
        <f>XFD49+XFD46</f>
        <v>0</v>
      </c>
    </row>
    <row r="46" ht="21.45" customHeight="1" spans="1:3">
      <c r="A46" s="200">
        <v>22904</v>
      </c>
      <c r="B46" s="495" t="s">
        <v>842</v>
      </c>
      <c r="C46" s="221">
        <f>SUM(XFD47:XFD48)</f>
        <v>0</v>
      </c>
    </row>
    <row r="47" ht="21.45" customHeight="1" spans="1:3">
      <c r="A47" s="200">
        <v>2290401</v>
      </c>
      <c r="B47" s="496" t="s">
        <v>843</v>
      </c>
      <c r="C47" s="221">
        <v>180</v>
      </c>
    </row>
    <row r="48" ht="21.45" customHeight="1" spans="1:3">
      <c r="A48" s="200">
        <v>2290402</v>
      </c>
      <c r="B48" s="496" t="s">
        <v>844</v>
      </c>
      <c r="C48" s="221">
        <v>7100</v>
      </c>
    </row>
    <row r="49" ht="21.45" customHeight="1" spans="1:3">
      <c r="A49" s="200">
        <v>22960</v>
      </c>
      <c r="B49" s="498" t="s">
        <v>845</v>
      </c>
      <c r="C49" s="221">
        <f>SUM(XFD50:XFD54)</f>
        <v>0</v>
      </c>
    </row>
    <row r="50" ht="21.45" customHeight="1" spans="1:3">
      <c r="A50" s="200">
        <v>2296002</v>
      </c>
      <c r="B50" s="497" t="s">
        <v>846</v>
      </c>
      <c r="C50" s="221">
        <v>425</v>
      </c>
    </row>
    <row r="51" ht="21.45" customHeight="1" spans="1:3">
      <c r="A51" s="200">
        <v>2296003</v>
      </c>
      <c r="B51" s="497" t="s">
        <v>847</v>
      </c>
      <c r="C51" s="221">
        <v>646</v>
      </c>
    </row>
    <row r="52" ht="21.45" customHeight="1" spans="1:3">
      <c r="A52" s="200">
        <v>2296005</v>
      </c>
      <c r="B52" s="497" t="s">
        <v>848</v>
      </c>
      <c r="C52" s="221">
        <v>54</v>
      </c>
    </row>
    <row r="53" ht="21.45" customHeight="1" spans="1:3">
      <c r="A53" s="200">
        <v>2296006</v>
      </c>
      <c r="B53" s="497" t="s">
        <v>849</v>
      </c>
      <c r="C53" s="221">
        <v>4</v>
      </c>
    </row>
    <row r="54" ht="21.45" customHeight="1" spans="1:3">
      <c r="A54" s="200">
        <v>2296013</v>
      </c>
      <c r="B54" s="499" t="s">
        <v>850</v>
      </c>
      <c r="C54" s="221"/>
    </row>
    <row r="55" ht="21.45" customHeight="1" spans="1:3">
      <c r="A55" s="200">
        <v>232</v>
      </c>
      <c r="B55" s="219" t="s">
        <v>851</v>
      </c>
      <c r="C55" s="221">
        <f>XFD56</f>
        <v>0</v>
      </c>
    </row>
    <row r="56" ht="21.45" customHeight="1" spans="1:3">
      <c r="A56" s="200">
        <v>23204</v>
      </c>
      <c r="B56" s="498" t="s">
        <v>852</v>
      </c>
      <c r="C56" s="221">
        <f>SUM(XFD57:XFD60)</f>
        <v>0</v>
      </c>
    </row>
    <row r="57" ht="21.45" customHeight="1" spans="1:3">
      <c r="A57" s="200">
        <v>2320411</v>
      </c>
      <c r="B57" s="497" t="s">
        <v>853</v>
      </c>
      <c r="C57" s="221">
        <v>4063</v>
      </c>
    </row>
    <row r="58" ht="21.45" customHeight="1" spans="1:3">
      <c r="A58" s="200">
        <v>2320431</v>
      </c>
      <c r="B58" s="497" t="s">
        <v>854</v>
      </c>
      <c r="C58" s="221">
        <v>1339</v>
      </c>
    </row>
    <row r="59" ht="21.45" customHeight="1" spans="1:3">
      <c r="A59" s="200">
        <v>2320433</v>
      </c>
      <c r="B59" s="497" t="s">
        <v>855</v>
      </c>
      <c r="C59" s="221">
        <v>2065</v>
      </c>
    </row>
    <row r="60" ht="21.45" customHeight="1" spans="1:3">
      <c r="A60" s="200">
        <v>2320498</v>
      </c>
      <c r="B60" s="497" t="s">
        <v>856</v>
      </c>
      <c r="C60" s="221">
        <v>3897</v>
      </c>
    </row>
    <row r="61" ht="21.45" customHeight="1" spans="1:3">
      <c r="A61" s="200">
        <v>233</v>
      </c>
      <c r="B61" s="219" t="s">
        <v>857</v>
      </c>
      <c r="C61" s="221">
        <f>XFD62</f>
        <v>0</v>
      </c>
    </row>
    <row r="62" ht="21.45" customHeight="1" spans="1:3">
      <c r="A62" s="200">
        <v>23304</v>
      </c>
      <c r="B62" s="498" t="s">
        <v>858</v>
      </c>
      <c r="C62" s="221">
        <f>SUM(XFD63:XFD66)</f>
        <v>0</v>
      </c>
    </row>
    <row r="63" ht="21.45" customHeight="1" spans="1:3">
      <c r="A63" s="200">
        <v>2330411</v>
      </c>
      <c r="B63" s="497" t="s">
        <v>859</v>
      </c>
      <c r="C63" s="221">
        <v>14</v>
      </c>
    </row>
    <row r="64" ht="21.45" customHeight="1" spans="1:3">
      <c r="A64" s="200">
        <v>2330431</v>
      </c>
      <c r="B64" s="497" t="s">
        <v>860</v>
      </c>
      <c r="C64" s="221"/>
    </row>
    <row r="65" ht="21.45" customHeight="1" spans="1:3">
      <c r="A65" s="200">
        <v>2330433</v>
      </c>
      <c r="B65" s="497" t="s">
        <v>861</v>
      </c>
      <c r="C65" s="221">
        <v>69</v>
      </c>
    </row>
    <row r="66" ht="21.45" customHeight="1" spans="1:3">
      <c r="A66" s="200">
        <v>2330498</v>
      </c>
      <c r="B66" s="497" t="s">
        <v>862</v>
      </c>
      <c r="C66" s="221">
        <v>83</v>
      </c>
    </row>
    <row r="67" ht="21.45" customHeight="1" spans="1:3">
      <c r="A67" s="200">
        <v>234</v>
      </c>
      <c r="B67" s="219" t="s">
        <v>863</v>
      </c>
      <c r="C67" s="221">
        <f>XFD68+XFD72</f>
        <v>0</v>
      </c>
    </row>
    <row r="68" ht="21.45" customHeight="1" spans="1:3">
      <c r="A68" s="200">
        <v>23401</v>
      </c>
      <c r="B68" s="498" t="s">
        <v>864</v>
      </c>
      <c r="C68" s="221">
        <f>SUM(XFD69:XFD71)</f>
        <v>0</v>
      </c>
    </row>
    <row r="69" ht="21.45" customHeight="1" spans="1:3">
      <c r="A69" s="200">
        <v>2340101</v>
      </c>
      <c r="B69" s="497" t="s">
        <v>865</v>
      </c>
      <c r="C69" s="221"/>
    </row>
    <row r="70" ht="21.45" customHeight="1" spans="1:3">
      <c r="A70" s="200">
        <v>2340102</v>
      </c>
      <c r="B70" s="497" t="s">
        <v>866</v>
      </c>
      <c r="C70" s="221"/>
    </row>
    <row r="71" ht="21.45" customHeight="1" spans="1:3">
      <c r="A71" s="200">
        <v>2340199</v>
      </c>
      <c r="B71" s="497" t="s">
        <v>867</v>
      </c>
      <c r="C71" s="221"/>
    </row>
    <row r="72" ht="21.45" customHeight="1" spans="1:3">
      <c r="A72" s="200">
        <v>23402</v>
      </c>
      <c r="B72" s="498" t="s">
        <v>868</v>
      </c>
      <c r="C72" s="221">
        <f>XFD73</f>
        <v>0</v>
      </c>
    </row>
    <row r="73" ht="21.45" customHeight="1" spans="1:3">
      <c r="A73" s="200">
        <v>2340299</v>
      </c>
      <c r="B73" s="497" t="s">
        <v>868</v>
      </c>
      <c r="C73" s="221"/>
    </row>
    <row r="74" ht="21.45" customHeight="1" spans="1:3">
      <c r="A74" s="200"/>
      <c r="B74" s="244" t="s">
        <v>869</v>
      </c>
      <c r="C74" s="218">
        <f>XFD75+XFD80</f>
        <v>0</v>
      </c>
    </row>
    <row r="75" ht="21.45" customHeight="1" spans="1:3">
      <c r="A75" s="200">
        <v>230</v>
      </c>
      <c r="B75" s="253" t="s">
        <v>870</v>
      </c>
      <c r="C75" s="218">
        <f>SUM(XFD76:XFD79)</f>
        <v>0</v>
      </c>
    </row>
    <row r="76" ht="21.45" customHeight="1" spans="1:3">
      <c r="A76" s="200">
        <v>23004</v>
      </c>
      <c r="B76" s="498" t="s">
        <v>871</v>
      </c>
      <c r="C76" s="221"/>
    </row>
    <row r="77" ht="21.45" customHeight="1" spans="1:3">
      <c r="A77" s="200">
        <v>23008</v>
      </c>
      <c r="B77" s="498" t="s">
        <v>872</v>
      </c>
      <c r="C77" s="221"/>
    </row>
    <row r="78" ht="21.45" customHeight="1" spans="1:3">
      <c r="A78" s="200">
        <v>23009</v>
      </c>
      <c r="B78" s="498" t="s">
        <v>873</v>
      </c>
      <c r="C78" s="221">
        <v>106403</v>
      </c>
    </row>
    <row r="79" ht="21.45" customHeight="1" spans="1:3">
      <c r="A79" s="200">
        <v>23011</v>
      </c>
      <c r="B79" s="498" t="s">
        <v>874</v>
      </c>
      <c r="C79" s="221"/>
    </row>
    <row r="80" ht="21.45" customHeight="1" spans="1:3">
      <c r="A80" s="200">
        <v>231</v>
      </c>
      <c r="B80" s="253" t="s">
        <v>875</v>
      </c>
      <c r="C80" s="221">
        <f>SUM(XFD81:XFD82)</f>
        <v>0</v>
      </c>
    </row>
    <row r="81" ht="21.45" customHeight="1" spans="1:3">
      <c r="A81" s="200">
        <v>23104</v>
      </c>
      <c r="B81" s="498" t="s">
        <v>876</v>
      </c>
      <c r="C81" s="221">
        <v>26632</v>
      </c>
    </row>
    <row r="82" ht="21.45" customHeight="1" spans="1:3">
      <c r="A82" s="200">
        <v>23105</v>
      </c>
      <c r="B82" s="498" t="s">
        <v>877</v>
      </c>
      <c r="C82" s="221"/>
    </row>
    <row r="83" ht="21.45" customHeight="1" spans="1:3">
      <c r="A83" s="200"/>
      <c r="B83" s="219"/>
      <c r="C83" s="221"/>
    </row>
    <row r="84" ht="21.45" customHeight="1" spans="1:3">
      <c r="A84" s="200"/>
      <c r="B84" s="244" t="s">
        <v>878</v>
      </c>
      <c r="C84" s="218">
        <f>XFD74+XFD5</f>
        <v>0</v>
      </c>
    </row>
  </sheetData>
  <mergeCells count="1">
    <mergeCell ref="A2:C2"/>
  </mergeCells>
  <pageMargins left="0.786806" right="0.786806" top="0.944444" bottom="0.747917" header="0.314583" footer="0.511806"/>
  <pageSetup paperSize="9" scale="90" firstPageNumber="33" orientation="portrait" useFirstPageNumber="1" horizontalDpi="600" verticalDpi="600"/>
  <headerFooter>
    <oddFooter>&amp;C&amp;"Times New Roman"&amp;12—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M11" sqref="M11"/>
    </sheetView>
  </sheetViews>
  <sheetFormatPr defaultColWidth="10" defaultRowHeight="15" customHeight="1" outlineLevelCol="2"/>
  <cols>
    <col min="1" max="1" width="26.2166666666667" style="4" customWidth="1"/>
    <col min="2" max="2" width="30.1083333333333" style="4" customWidth="1"/>
    <col min="3" max="3" width="25" style="4" customWidth="1"/>
    <col min="4" max="4" width="9.775" style="4" customWidth="1"/>
    <col min="5" max="257" width="10" style="4" customWidth="1"/>
  </cols>
  <sheetData>
    <row r="1" ht="31.5" customHeight="1" spans="1:1">
      <c r="A1" s="1" t="s">
        <v>879</v>
      </c>
    </row>
    <row r="2" s="2" customFormat="1" ht="27" customHeight="1" spans="1:3">
      <c r="A2" s="267" t="s">
        <v>880</v>
      </c>
      <c r="B2" s="183"/>
      <c r="C2" s="183"/>
    </row>
    <row r="3" ht="30" customHeight="1" spans="1:3">
      <c r="A3" s="490" t="s">
        <v>881</v>
      </c>
      <c r="B3" s="490"/>
      <c r="C3" s="490"/>
    </row>
    <row r="4" ht="30" customHeight="1" spans="1:3">
      <c r="A4" s="269" t="s">
        <v>671</v>
      </c>
      <c r="B4" s="185" t="s">
        <v>882</v>
      </c>
      <c r="C4" s="185"/>
    </row>
    <row r="5" ht="30" customHeight="1" spans="1:3">
      <c r="A5" s="272"/>
      <c r="B5" s="185" t="s">
        <v>673</v>
      </c>
      <c r="C5" s="185" t="s">
        <v>674</v>
      </c>
    </row>
    <row r="6" ht="30" customHeight="1" spans="1:3">
      <c r="A6" s="102" t="s">
        <v>675</v>
      </c>
      <c r="B6" s="186">
        <v>955178</v>
      </c>
      <c r="C6" s="186">
        <v>1021673</v>
      </c>
    </row>
    <row r="7" ht="30" customHeight="1" spans="1:3">
      <c r="A7" s="102" t="s">
        <v>676</v>
      </c>
      <c r="B7" s="186">
        <v>546532</v>
      </c>
      <c r="C7" s="186">
        <v>546532</v>
      </c>
    </row>
    <row r="8" ht="30" customHeight="1" spans="1:3">
      <c r="A8" s="102" t="s">
        <v>677</v>
      </c>
      <c r="B8" s="186">
        <v>93103</v>
      </c>
      <c r="C8" s="187">
        <v>112958</v>
      </c>
    </row>
    <row r="9" ht="30" customHeight="1" spans="1:3">
      <c r="A9" s="102" t="s">
        <v>678</v>
      </c>
      <c r="B9" s="186">
        <v>184041</v>
      </c>
      <c r="C9" s="187">
        <v>205600</v>
      </c>
    </row>
    <row r="10" ht="30" customHeight="1" spans="1:3">
      <c r="A10" s="102" t="s">
        <v>679</v>
      </c>
      <c r="B10" s="186">
        <v>131502</v>
      </c>
      <c r="C10" s="187">
        <v>156583</v>
      </c>
    </row>
    <row r="11" ht="387" customHeight="1" spans="1:3">
      <c r="A11" s="93" t="s">
        <v>883</v>
      </c>
      <c r="B11" s="188"/>
      <c r="C11" s="188"/>
    </row>
    <row r="12" ht="41.25" customHeight="1" spans="1:2">
      <c r="A12" s="87"/>
      <c r="B12" s="87"/>
    </row>
    <row r="13" ht="41.25" customHeight="1"/>
    <row r="15" spans="2:2">
      <c r="B15" s="491"/>
    </row>
  </sheetData>
  <mergeCells count="6">
    <mergeCell ref="A2:C2"/>
    <mergeCell ref="A3:C3"/>
    <mergeCell ref="B4:C4"/>
    <mergeCell ref="A11:C11"/>
    <mergeCell ref="A12:B12"/>
    <mergeCell ref="A4:A5"/>
  </mergeCells>
  <pageMargins left="0.786806" right="0.786806" top="0.944444" bottom="0.747917" header="0.314583" footer="0.511806"/>
  <pageSetup paperSize="9" scale="90" firstPageNumber="36" orientation="portrait" useFirstPageNumber="1" horizontalDpi="600" verticalDpi="600"/>
  <headerFooter>
    <oddFooter>&amp;C&amp;"Times New Roman"&amp;12—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L24" sqref="L24"/>
    </sheetView>
  </sheetViews>
  <sheetFormatPr defaultColWidth="13.2166666666667" defaultRowHeight="15" customHeight="1" outlineLevelCol="2"/>
  <cols>
    <col min="1" max="1" width="13.2166666666667" style="341" customWidth="1"/>
    <col min="2" max="2" width="49.4416666666667" style="341" customWidth="1"/>
    <col min="3" max="3" width="15.8833333333333" style="184" customWidth="1"/>
    <col min="4" max="257" width="13.2166666666667" style="341" customWidth="1"/>
  </cols>
  <sheetData>
    <row r="1" s="477" customFormat="1" ht="27" customHeight="1" spans="1:3">
      <c r="A1" s="487" t="s">
        <v>884</v>
      </c>
      <c r="B1" s="488"/>
      <c r="C1" s="479"/>
    </row>
    <row r="2" ht="41.1" customHeight="1" spans="1:3">
      <c r="A2" s="267" t="s">
        <v>885</v>
      </c>
      <c r="B2" s="267"/>
      <c r="C2" s="267"/>
    </row>
    <row r="3" ht="23.1" customHeight="1" spans="2:3">
      <c r="B3" s="116"/>
      <c r="C3" s="489" t="s">
        <v>131</v>
      </c>
    </row>
    <row r="4" ht="30" customHeight="1" spans="1:3">
      <c r="A4" s="448" t="s">
        <v>886</v>
      </c>
      <c r="B4" s="448" t="s">
        <v>887</v>
      </c>
      <c r="C4" s="448" t="s">
        <v>56</v>
      </c>
    </row>
    <row r="5" ht="30" customHeight="1" spans="1:3">
      <c r="A5" s="117"/>
      <c r="B5" s="484" t="s">
        <v>888</v>
      </c>
      <c r="C5" s="485">
        <f>SUM(XFD6:XFD11)</f>
        <v>0</v>
      </c>
    </row>
    <row r="6" ht="30" customHeight="1" spans="1:3">
      <c r="A6" s="108">
        <v>10202</v>
      </c>
      <c r="B6" s="111" t="s">
        <v>889</v>
      </c>
      <c r="C6" s="112">
        <v>4097</v>
      </c>
    </row>
    <row r="7" ht="30" customHeight="1" spans="1:3">
      <c r="A7" s="108">
        <v>10203</v>
      </c>
      <c r="B7" s="111" t="s">
        <v>890</v>
      </c>
      <c r="C7" s="113">
        <v>80296</v>
      </c>
    </row>
    <row r="8" ht="30" customHeight="1" spans="1:3">
      <c r="A8" s="108">
        <v>10204</v>
      </c>
      <c r="B8" s="111" t="s">
        <v>891</v>
      </c>
      <c r="C8" s="112">
        <v>1753</v>
      </c>
    </row>
    <row r="9" ht="30" customHeight="1" spans="1:3">
      <c r="A9" s="108">
        <v>10210</v>
      </c>
      <c r="B9" s="111" t="s">
        <v>892</v>
      </c>
      <c r="C9" s="112">
        <v>100863</v>
      </c>
    </row>
    <row r="10" ht="30" customHeight="1" spans="1:3">
      <c r="A10" s="108">
        <v>10211</v>
      </c>
      <c r="B10" s="111" t="s">
        <v>893</v>
      </c>
      <c r="C10" s="112">
        <v>149651</v>
      </c>
    </row>
    <row r="11" ht="30" customHeight="1" spans="1:3">
      <c r="A11" s="108">
        <v>10212</v>
      </c>
      <c r="B11" s="111" t="s">
        <v>894</v>
      </c>
      <c r="C11" s="113">
        <v>163870</v>
      </c>
    </row>
    <row r="12" ht="30" customHeight="1"/>
  </sheetData>
  <mergeCells count="1">
    <mergeCell ref="A2:C2"/>
  </mergeCells>
  <pageMargins left="0.786806" right="0.786806" top="0.948611" bottom="0.751389" header="0.298611" footer="0.511806"/>
  <pageSetup paperSize="9" scale="90" firstPageNumber="37" orientation="portrait" useFirstPageNumber="1" horizontalDpi="600" verticalDpi="600"/>
  <headerFooter>
    <oddFooter>&amp;C&amp;"Times New Roman"&amp;12—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E16" sqref="E16"/>
    </sheetView>
  </sheetViews>
  <sheetFormatPr defaultColWidth="32.8833333333333" defaultRowHeight="15" customHeight="1" outlineLevelCol="3"/>
  <cols>
    <col min="1" max="1" width="15.775" style="4" customWidth="1"/>
    <col min="2" max="2" width="40.1083333333333" style="4" customWidth="1"/>
    <col min="3" max="3" width="23.3333333333333" style="4" customWidth="1"/>
    <col min="4" max="257" width="32.8833333333333" style="4" customWidth="1"/>
  </cols>
  <sheetData>
    <row r="1" s="2" customFormat="1" ht="29.1" customHeight="1" spans="1:2">
      <c r="A1" s="96" t="s">
        <v>895</v>
      </c>
      <c r="B1" s="458"/>
    </row>
    <row r="2" ht="26.25" spans="1:3">
      <c r="A2" s="86" t="s">
        <v>896</v>
      </c>
      <c r="B2" s="86"/>
      <c r="C2" s="86"/>
    </row>
    <row r="3" ht="24.75" customHeight="1" spans="2:3">
      <c r="B3" s="87"/>
      <c r="C3" s="470" t="s">
        <v>131</v>
      </c>
    </row>
    <row r="4" ht="30" customHeight="1" spans="1:3">
      <c r="A4" s="89" t="s">
        <v>897</v>
      </c>
      <c r="B4" s="89" t="s">
        <v>898</v>
      </c>
      <c r="C4" s="89" t="s">
        <v>56</v>
      </c>
    </row>
    <row r="5" ht="30" customHeight="1" spans="1:3">
      <c r="A5" s="108"/>
      <c r="B5" s="484" t="s">
        <v>899</v>
      </c>
      <c r="C5" s="485">
        <f>SUM(XFD6:XFD11)</f>
        <v>0</v>
      </c>
    </row>
    <row r="6" ht="30" customHeight="1" spans="1:4">
      <c r="A6" s="108">
        <v>20902</v>
      </c>
      <c r="B6" s="111" t="s">
        <v>900</v>
      </c>
      <c r="C6" s="486">
        <v>4396.78</v>
      </c>
      <c r="D6" s="475"/>
    </row>
    <row r="7" ht="30" customHeight="1" spans="1:4">
      <c r="A7" s="108">
        <v>20903</v>
      </c>
      <c r="B7" s="111" t="s">
        <v>901</v>
      </c>
      <c r="C7" s="486">
        <v>70137</v>
      </c>
      <c r="D7" s="475"/>
    </row>
    <row r="8" ht="30" customHeight="1" spans="1:4">
      <c r="A8" s="108">
        <v>20904</v>
      </c>
      <c r="B8" s="111" t="s">
        <v>902</v>
      </c>
      <c r="C8" s="486">
        <v>3080</v>
      </c>
      <c r="D8" s="475"/>
    </row>
    <row r="9" ht="30" customHeight="1" spans="1:4">
      <c r="A9" s="108">
        <v>20910</v>
      </c>
      <c r="B9" s="111" t="s">
        <v>903</v>
      </c>
      <c r="C9" s="486">
        <v>64942</v>
      </c>
      <c r="D9" s="475"/>
    </row>
    <row r="10" ht="30" customHeight="1" spans="1:4">
      <c r="A10" s="108">
        <v>20911</v>
      </c>
      <c r="B10" s="111" t="s">
        <v>904</v>
      </c>
      <c r="C10" s="486">
        <v>162350</v>
      </c>
      <c r="D10" s="475"/>
    </row>
    <row r="11" ht="30" customHeight="1" spans="1:4">
      <c r="A11" s="108">
        <v>20912</v>
      </c>
      <c r="B11" s="111" t="s">
        <v>905</v>
      </c>
      <c r="C11" s="486">
        <v>168526</v>
      </c>
      <c r="D11" s="475"/>
    </row>
    <row r="12" customHeight="1" spans="3:3">
      <c r="C12" s="475"/>
    </row>
    <row r="13" customHeight="1" spans="3:3">
      <c r="C13" s="475"/>
    </row>
    <row r="14" customHeight="1" spans="3:3">
      <c r="C14" s="475"/>
    </row>
    <row r="15" customHeight="1" spans="3:3">
      <c r="C15" s="475"/>
    </row>
  </sheetData>
  <mergeCells count="1">
    <mergeCell ref="A2:C2"/>
  </mergeCells>
  <pageMargins left="0.786806" right="0.786806" top="0.948611" bottom="0.751389" header="0.298611" footer="0.495833"/>
  <pageSetup paperSize="9" scale="90" firstPageNumber="38" orientation="portrait" useFirstPageNumber="1" horizontalDpi="600" verticalDpi="600"/>
  <headerFooter>
    <oddFooter>&amp;C&amp;"Times New Roman"&amp;12—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showZeros="0" workbookViewId="0">
      <selection activeCell="J21" sqref="J21"/>
    </sheetView>
  </sheetViews>
  <sheetFormatPr defaultColWidth="13.2166666666667" defaultRowHeight="15" customHeight="1" outlineLevelCol="4"/>
  <cols>
    <col min="1" max="1" width="13.2166666666667" style="341" customWidth="1"/>
    <col min="2" max="2" width="49.4416666666667" style="341" customWidth="1"/>
    <col min="3" max="3" width="15.8833333333333" style="184" customWidth="1"/>
    <col min="4" max="257" width="13.2166666666667" style="341" customWidth="1"/>
  </cols>
  <sheetData>
    <row r="1" s="477" customFormat="1" ht="27.75" customHeight="1" spans="1:3">
      <c r="A1" s="478" t="s">
        <v>906</v>
      </c>
      <c r="C1" s="479"/>
    </row>
    <row r="2" ht="31.95" customHeight="1" spans="1:3">
      <c r="A2" s="183" t="s">
        <v>907</v>
      </c>
      <c r="B2" s="183"/>
      <c r="C2" s="183"/>
    </row>
    <row r="3" ht="18.75" customHeight="1" spans="2:3">
      <c r="B3" s="116"/>
      <c r="C3" s="480" t="s">
        <v>53</v>
      </c>
    </row>
    <row r="4" ht="27" customHeight="1" spans="1:3">
      <c r="A4" s="448" t="s">
        <v>886</v>
      </c>
      <c r="B4" s="448" t="s">
        <v>887</v>
      </c>
      <c r="C4" s="448" t="s">
        <v>56</v>
      </c>
    </row>
    <row r="5" ht="27" customHeight="1" spans="1:3">
      <c r="A5" s="102"/>
      <c r="B5" s="481" t="s">
        <v>908</v>
      </c>
      <c r="C5" s="106">
        <f>XFD6+XFD12+XFD17+XFD21+XFD25</f>
        <v>0</v>
      </c>
    </row>
    <row r="6" ht="27" customHeight="1" spans="1:3">
      <c r="A6" s="83">
        <v>10202</v>
      </c>
      <c r="B6" s="90" t="s">
        <v>889</v>
      </c>
      <c r="C6" s="476">
        <v>1673</v>
      </c>
    </row>
    <row r="7" ht="27" customHeight="1" spans="1:3">
      <c r="A7" s="83">
        <v>1020201</v>
      </c>
      <c r="B7" s="102" t="s">
        <v>909</v>
      </c>
      <c r="C7" s="476">
        <v>1608</v>
      </c>
    </row>
    <row r="8" ht="27" customHeight="1" spans="1:3">
      <c r="A8" s="83">
        <v>1020202</v>
      </c>
      <c r="B8" s="102" t="s">
        <v>910</v>
      </c>
      <c r="C8" s="482"/>
    </row>
    <row r="9" ht="27" customHeight="1" spans="1:3">
      <c r="A9" s="83">
        <v>1020203</v>
      </c>
      <c r="B9" s="102" t="s">
        <v>911</v>
      </c>
      <c r="C9" s="476">
        <v>25</v>
      </c>
    </row>
    <row r="10" ht="27" customHeight="1" spans="1:3">
      <c r="A10" s="83">
        <v>1101702</v>
      </c>
      <c r="B10" s="102" t="s">
        <v>912</v>
      </c>
      <c r="C10" s="476">
        <v>40</v>
      </c>
    </row>
    <row r="11" ht="27" customHeight="1" spans="1:3">
      <c r="A11" s="83">
        <v>1020299</v>
      </c>
      <c r="B11" s="102" t="s">
        <v>913</v>
      </c>
      <c r="C11" s="476"/>
    </row>
    <row r="12" ht="27" customHeight="1" spans="1:3">
      <c r="A12" s="83">
        <v>10203</v>
      </c>
      <c r="B12" s="90" t="s">
        <v>914</v>
      </c>
      <c r="C12" s="476">
        <v>25700</v>
      </c>
    </row>
    <row r="13" ht="27" customHeight="1" spans="1:3">
      <c r="A13" s="83">
        <v>1020301</v>
      </c>
      <c r="B13" s="102" t="s">
        <v>915</v>
      </c>
      <c r="C13" s="476">
        <v>24749</v>
      </c>
    </row>
    <row r="14" ht="27" customHeight="1" spans="1:3">
      <c r="A14" s="83">
        <v>1020302</v>
      </c>
      <c r="B14" s="102" t="s">
        <v>916</v>
      </c>
      <c r="C14" s="476"/>
    </row>
    <row r="15" ht="27" customHeight="1" spans="1:3">
      <c r="A15" s="83">
        <v>1020303</v>
      </c>
      <c r="B15" s="102" t="s">
        <v>917</v>
      </c>
      <c r="C15" s="476">
        <v>910</v>
      </c>
    </row>
    <row r="16" ht="27" customHeight="1" spans="1:3">
      <c r="A16" s="83">
        <v>1101603</v>
      </c>
      <c r="B16" s="102" t="s">
        <v>918</v>
      </c>
      <c r="C16" s="476">
        <v>41</v>
      </c>
    </row>
    <row r="17" ht="27" customHeight="1" spans="1:3">
      <c r="A17" s="83">
        <v>10204</v>
      </c>
      <c r="B17" s="90" t="s">
        <v>891</v>
      </c>
      <c r="C17" s="476">
        <v>660</v>
      </c>
    </row>
    <row r="18" ht="27" customHeight="1" spans="1:3">
      <c r="A18" s="83">
        <v>1020401</v>
      </c>
      <c r="B18" s="102" t="s">
        <v>919</v>
      </c>
      <c r="C18" s="476">
        <v>556.84</v>
      </c>
    </row>
    <row r="19" ht="27" customHeight="1" spans="1:3">
      <c r="A19" s="83">
        <v>1020402</v>
      </c>
      <c r="B19" s="102" t="s">
        <v>920</v>
      </c>
      <c r="C19" s="476"/>
    </row>
    <row r="20" ht="27" customHeight="1" spans="1:3">
      <c r="A20" s="83">
        <v>1020403</v>
      </c>
      <c r="B20" s="102" t="s">
        <v>921</v>
      </c>
      <c r="C20" s="476">
        <v>103</v>
      </c>
    </row>
    <row r="21" ht="27" customHeight="1" spans="1:3">
      <c r="A21" s="83">
        <v>10210</v>
      </c>
      <c r="B21" s="90" t="s">
        <v>892</v>
      </c>
      <c r="C21" s="476"/>
    </row>
    <row r="22" ht="27" customHeight="1" spans="1:3">
      <c r="A22" s="83">
        <v>1021001</v>
      </c>
      <c r="B22" s="102" t="s">
        <v>922</v>
      </c>
      <c r="C22" s="476"/>
    </row>
    <row r="23" ht="27" customHeight="1" spans="1:3">
      <c r="A23" s="83">
        <v>1021002</v>
      </c>
      <c r="B23" s="102" t="s">
        <v>923</v>
      </c>
      <c r="C23" s="476"/>
    </row>
    <row r="24" ht="27" customHeight="1" spans="1:3">
      <c r="A24" s="83">
        <v>1021003</v>
      </c>
      <c r="B24" s="102" t="s">
        <v>924</v>
      </c>
      <c r="C24" s="476"/>
    </row>
    <row r="25" ht="27" customHeight="1" spans="1:5">
      <c r="A25" s="83">
        <v>10211</v>
      </c>
      <c r="B25" s="90" t="s">
        <v>893</v>
      </c>
      <c r="C25" s="482">
        <f>SUM(XFD26:XFD30)</f>
        <v>0</v>
      </c>
      <c r="E25" s="483"/>
    </row>
    <row r="26" ht="27" customHeight="1" spans="1:3">
      <c r="A26" s="83">
        <v>1021101</v>
      </c>
      <c r="B26" s="102" t="s">
        <v>925</v>
      </c>
      <c r="C26" s="482">
        <v>19499</v>
      </c>
    </row>
    <row r="27" ht="27" customHeight="1" spans="1:5">
      <c r="A27" s="83">
        <v>1021102</v>
      </c>
      <c r="B27" s="102" t="s">
        <v>926</v>
      </c>
      <c r="C27" s="482">
        <v>6339</v>
      </c>
      <c r="E27" s="483"/>
    </row>
    <row r="28" ht="27" customHeight="1" spans="1:3">
      <c r="A28" s="83">
        <v>1021103</v>
      </c>
      <c r="B28" s="102" t="s">
        <v>927</v>
      </c>
      <c r="C28" s="482">
        <v>120</v>
      </c>
    </row>
    <row r="29" ht="27" customHeight="1" spans="1:3">
      <c r="A29" s="83">
        <v>1101605</v>
      </c>
      <c r="B29" s="102" t="s">
        <v>928</v>
      </c>
      <c r="C29" s="482">
        <v>2330</v>
      </c>
    </row>
    <row r="30" ht="27" customHeight="1" spans="1:3">
      <c r="A30" s="83">
        <v>1021199</v>
      </c>
      <c r="B30" s="102" t="s">
        <v>929</v>
      </c>
      <c r="C30" s="482">
        <v>50</v>
      </c>
    </row>
    <row r="31" ht="27" customHeight="1" spans="1:3">
      <c r="A31" s="83">
        <v>10212</v>
      </c>
      <c r="B31" s="90" t="s">
        <v>894</v>
      </c>
      <c r="C31" s="100"/>
    </row>
    <row r="32" ht="27" customHeight="1" spans="1:3">
      <c r="A32" s="83">
        <v>1021201</v>
      </c>
      <c r="B32" s="102" t="s">
        <v>930</v>
      </c>
      <c r="C32" s="100"/>
    </row>
    <row r="33" ht="27" customHeight="1" spans="1:3">
      <c r="A33" s="83">
        <v>1021202</v>
      </c>
      <c r="B33" s="102" t="s">
        <v>931</v>
      </c>
      <c r="C33" s="100"/>
    </row>
    <row r="34" ht="27" customHeight="1" spans="1:3">
      <c r="A34" s="83">
        <v>1021203</v>
      </c>
      <c r="B34" s="102" t="s">
        <v>932</v>
      </c>
      <c r="C34" s="100"/>
    </row>
  </sheetData>
  <mergeCells count="1">
    <mergeCell ref="A2:C2"/>
  </mergeCells>
  <pageMargins left="0.786806" right="0.786806" top="0.786806" bottom="0.747917" header="0.314583" footer="0.511806"/>
  <pageSetup paperSize="9" scale="90" firstPageNumber="39" orientation="portrait" useFirstPageNumber="1" horizontalDpi="600" verticalDpi="600"/>
  <headerFooter>
    <oddFooter>&amp;C&amp;"Times New Roman"&amp;12—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showZeros="0" workbookViewId="0">
      <selection activeCell="G23" sqref="G23"/>
    </sheetView>
  </sheetViews>
  <sheetFormatPr defaultColWidth="32.8833333333333" defaultRowHeight="15" customHeight="1" outlineLevelCol="4"/>
  <cols>
    <col min="1" max="1" width="11.3333333333333" style="4" customWidth="1"/>
    <col min="2" max="2" width="45.6666666666667" style="4" customWidth="1"/>
    <col min="3" max="3" width="23.3333333333333" style="95" customWidth="1"/>
    <col min="4" max="257" width="32.8833333333333" style="4" customWidth="1"/>
  </cols>
  <sheetData>
    <row r="1" s="2" customFormat="1" ht="33" customHeight="1" spans="1:3">
      <c r="A1" s="1" t="s">
        <v>933</v>
      </c>
      <c r="B1" s="458"/>
      <c r="C1" s="471"/>
    </row>
    <row r="2" ht="25.5" spans="1:3">
      <c r="A2" s="5" t="s">
        <v>934</v>
      </c>
      <c r="B2" s="5"/>
      <c r="C2" s="5"/>
    </row>
    <row r="3" ht="24.75" customHeight="1" spans="2:3">
      <c r="B3" s="87"/>
      <c r="C3" s="97" t="s">
        <v>53</v>
      </c>
    </row>
    <row r="4" ht="24" customHeight="1" spans="1:3">
      <c r="A4" s="89" t="s">
        <v>897</v>
      </c>
      <c r="B4" s="89" t="s">
        <v>898</v>
      </c>
      <c r="C4" s="98" t="s">
        <v>56</v>
      </c>
    </row>
    <row r="5" s="300" customFormat="1" ht="24" customHeight="1" spans="1:5">
      <c r="A5" s="290"/>
      <c r="B5" s="454" t="s">
        <v>935</v>
      </c>
      <c r="C5" s="472">
        <f>XFD6+XFD9+XFD12+XFD18</f>
        <v>0</v>
      </c>
      <c r="E5" s="473"/>
    </row>
    <row r="6" ht="24" customHeight="1" spans="1:4">
      <c r="A6" s="83">
        <v>20902</v>
      </c>
      <c r="B6" s="90" t="s">
        <v>900</v>
      </c>
      <c r="C6" s="474">
        <v>2127</v>
      </c>
      <c r="D6" s="403"/>
    </row>
    <row r="7" ht="24" customHeight="1" spans="1:3">
      <c r="A7" s="83">
        <v>2090201</v>
      </c>
      <c r="B7" s="102" t="s">
        <v>936</v>
      </c>
      <c r="C7" s="474">
        <v>403</v>
      </c>
    </row>
    <row r="8" ht="24" customHeight="1" spans="1:3">
      <c r="A8" s="83">
        <v>2090299</v>
      </c>
      <c r="B8" s="102" t="s">
        <v>937</v>
      </c>
      <c r="C8" s="474">
        <f>1724-40</f>
        <v>1684</v>
      </c>
    </row>
    <row r="9" ht="24" customHeight="1" spans="1:3">
      <c r="A9" s="83">
        <v>20903</v>
      </c>
      <c r="B9" s="90" t="s">
        <v>938</v>
      </c>
      <c r="C9" s="474">
        <v>16097</v>
      </c>
    </row>
    <row r="10" ht="24" customHeight="1" spans="1:3">
      <c r="A10" s="83">
        <v>2090301</v>
      </c>
      <c r="B10" s="102" t="s">
        <v>939</v>
      </c>
      <c r="C10" s="474">
        <v>16063</v>
      </c>
    </row>
    <row r="11" ht="24" customHeight="1" spans="1:3">
      <c r="A11" s="83">
        <v>2301703</v>
      </c>
      <c r="B11" s="102" t="s">
        <v>940</v>
      </c>
      <c r="C11" s="474">
        <v>34</v>
      </c>
    </row>
    <row r="12" ht="24" customHeight="1" spans="1:5">
      <c r="A12" s="83">
        <v>20904</v>
      </c>
      <c r="B12" s="90" t="s">
        <v>902</v>
      </c>
      <c r="C12" s="474">
        <v>1340</v>
      </c>
      <c r="D12" s="403"/>
      <c r="E12" s="475"/>
    </row>
    <row r="13" ht="24" customHeight="1" spans="1:3">
      <c r="A13" s="83">
        <v>2090401</v>
      </c>
      <c r="B13" s="102" t="s">
        <v>941</v>
      </c>
      <c r="C13" s="474">
        <v>1313</v>
      </c>
    </row>
    <row r="14" ht="24" customHeight="1" spans="1:3">
      <c r="A14" s="83">
        <v>2090499</v>
      </c>
      <c r="B14" s="102" t="s">
        <v>942</v>
      </c>
      <c r="C14" s="476">
        <v>8</v>
      </c>
    </row>
    <row r="15" ht="24" customHeight="1" spans="1:3">
      <c r="A15" s="83">
        <v>20910</v>
      </c>
      <c r="B15" s="90" t="s">
        <v>903</v>
      </c>
      <c r="C15" s="100"/>
    </row>
    <row r="16" ht="24" customHeight="1" spans="1:3">
      <c r="A16" s="83">
        <v>2091001</v>
      </c>
      <c r="B16" s="102" t="s">
        <v>943</v>
      </c>
      <c r="C16" s="100"/>
    </row>
    <row r="17" ht="24" customHeight="1" spans="1:3">
      <c r="A17" s="83">
        <v>2091099</v>
      </c>
      <c r="B17" s="102" t="s">
        <v>944</v>
      </c>
      <c r="C17" s="100"/>
    </row>
    <row r="18" ht="24" customHeight="1" spans="1:4">
      <c r="A18" s="83">
        <v>20911</v>
      </c>
      <c r="B18" s="90" t="s">
        <v>904</v>
      </c>
      <c r="C18" s="476">
        <v>32337</v>
      </c>
      <c r="D18" s="475"/>
    </row>
    <row r="19" ht="24" customHeight="1" spans="1:3">
      <c r="A19" s="83">
        <v>2091101</v>
      </c>
      <c r="B19" s="102" t="s">
        <v>943</v>
      </c>
      <c r="C19" s="476">
        <v>31282</v>
      </c>
    </row>
    <row r="20" ht="24" customHeight="1" spans="1:3">
      <c r="A20" s="83">
        <v>2301705</v>
      </c>
      <c r="B20" s="102" t="s">
        <v>940</v>
      </c>
      <c r="C20" s="476">
        <v>800</v>
      </c>
    </row>
    <row r="21" ht="24" customHeight="1" spans="1:3">
      <c r="A21" s="83">
        <v>2091199</v>
      </c>
      <c r="B21" s="102" t="s">
        <v>944</v>
      </c>
      <c r="C21" s="476">
        <v>255</v>
      </c>
    </row>
    <row r="22" ht="24" customHeight="1" spans="1:3">
      <c r="A22" s="83">
        <v>20912</v>
      </c>
      <c r="B22" s="90" t="s">
        <v>905</v>
      </c>
      <c r="C22" s="100"/>
    </row>
    <row r="23" ht="24" customHeight="1" spans="1:3">
      <c r="A23" s="83">
        <v>2091201</v>
      </c>
      <c r="B23" s="102" t="s">
        <v>939</v>
      </c>
      <c r="C23" s="100"/>
    </row>
    <row r="24" ht="24" customHeight="1" spans="1:3">
      <c r="A24" s="83">
        <v>2091299</v>
      </c>
      <c r="B24" s="102" t="s">
        <v>944</v>
      </c>
      <c r="C24" s="100"/>
    </row>
  </sheetData>
  <mergeCells count="1">
    <mergeCell ref="A2:C2"/>
  </mergeCells>
  <pageMargins left="0.708333" right="0.708333" top="0.747917" bottom="0.747917" header="0.314583" footer="0.511806"/>
  <pageSetup paperSize="9" scale="90" firstPageNumber="41" orientation="portrait" useFirstPageNumber="1" horizontalDpi="600" verticalDpi="600"/>
  <headerFooter>
    <oddFooter>&amp;C&amp;"Times New Roman"&amp;12—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N22" sqref="N22"/>
    </sheetView>
  </sheetViews>
  <sheetFormatPr defaultColWidth="9" defaultRowHeight="13.5" customHeight="1" outlineLevelCol="2"/>
  <cols>
    <col min="1" max="1" width="20.1083333333333" style="316" customWidth="1"/>
    <col min="2" max="2" width="40.775" style="316" customWidth="1"/>
    <col min="3" max="3" width="18.775" style="316" customWidth="1"/>
    <col min="4" max="257" width="9" style="316" customWidth="1"/>
  </cols>
  <sheetData>
    <row r="1" s="458" customFormat="1" ht="21" customHeight="1" spans="1:1">
      <c r="A1" s="1" t="s">
        <v>945</v>
      </c>
    </row>
    <row r="2" ht="37.5" customHeight="1" spans="1:3">
      <c r="A2" s="5" t="s">
        <v>946</v>
      </c>
      <c r="B2" s="5"/>
      <c r="C2" s="5"/>
    </row>
    <row r="3" ht="29.25" customHeight="1" spans="3:3">
      <c r="C3" s="470" t="s">
        <v>131</v>
      </c>
    </row>
    <row r="4" s="459" customFormat="1" ht="30" customHeight="1" spans="1:3">
      <c r="A4" s="89" t="s">
        <v>94</v>
      </c>
      <c r="B4" s="89" t="s">
        <v>95</v>
      </c>
      <c r="C4" s="89" t="s">
        <v>56</v>
      </c>
    </row>
    <row r="5" ht="30" customHeight="1" spans="1:3">
      <c r="A5" s="460">
        <v>10306</v>
      </c>
      <c r="B5" s="461" t="s">
        <v>947</v>
      </c>
      <c r="C5" s="461">
        <f>SUM(XFD6:XFD10)</f>
        <v>0</v>
      </c>
    </row>
    <row r="6" ht="30" customHeight="1" spans="1:3">
      <c r="A6" s="79">
        <v>1030601</v>
      </c>
      <c r="B6" s="462" t="s">
        <v>948</v>
      </c>
      <c r="C6" s="81">
        <v>8857</v>
      </c>
    </row>
    <row r="7" ht="30" customHeight="1" spans="1:3">
      <c r="A7" s="79">
        <v>1030602</v>
      </c>
      <c r="B7" s="462" t="s">
        <v>949</v>
      </c>
      <c r="C7" s="81">
        <v>257</v>
      </c>
    </row>
    <row r="8" ht="30" customHeight="1" spans="1:3">
      <c r="A8" s="79">
        <v>1030603</v>
      </c>
      <c r="B8" s="462" t="s">
        <v>950</v>
      </c>
      <c r="C8" s="81">
        <v>0</v>
      </c>
    </row>
    <row r="9" ht="30" customHeight="1" spans="1:3">
      <c r="A9" s="79">
        <v>1030604</v>
      </c>
      <c r="B9" s="462" t="s">
        <v>951</v>
      </c>
      <c r="C9" s="81">
        <v>82</v>
      </c>
    </row>
    <row r="10" ht="30" customHeight="1" spans="1:3">
      <c r="A10" s="79">
        <v>1030698</v>
      </c>
      <c r="B10" s="462" t="s">
        <v>952</v>
      </c>
      <c r="C10" s="81">
        <v>1700</v>
      </c>
    </row>
    <row r="11" ht="30" customHeight="1" spans="1:3">
      <c r="A11" s="463"/>
      <c r="B11" s="464" t="s">
        <v>738</v>
      </c>
      <c r="C11" s="63">
        <f>XFD12+XFD13</f>
        <v>0</v>
      </c>
    </row>
    <row r="12" ht="30" customHeight="1" spans="1:3">
      <c r="A12" s="79">
        <v>11005</v>
      </c>
      <c r="B12" s="79" t="s">
        <v>953</v>
      </c>
      <c r="C12" s="81">
        <v>0</v>
      </c>
    </row>
    <row r="13" ht="30" customHeight="1" spans="1:3">
      <c r="A13" s="79"/>
      <c r="B13" s="79" t="s">
        <v>954</v>
      </c>
      <c r="C13" s="81">
        <v>1739</v>
      </c>
    </row>
    <row r="14" ht="30" customHeight="1" spans="1:3">
      <c r="A14" s="463"/>
      <c r="B14" s="63" t="s">
        <v>955</v>
      </c>
      <c r="C14" s="63">
        <f>XFD11+XFD5</f>
        <v>0</v>
      </c>
    </row>
  </sheetData>
  <mergeCells count="1">
    <mergeCell ref="A2:C2"/>
  </mergeCells>
  <pageMargins left="0.786806" right="0.786806" top="0.948611" bottom="0.751389" header="0.298611" footer="0.495833"/>
  <pageSetup paperSize="9" scale="90" firstPageNumber="42" orientation="portrait" useFirstPageNumber="1" horizontalDpi="600" verticalDpi="600"/>
  <headerFooter>
    <oddFooter>&amp;C&amp;"Times New Roman"&amp;12—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showZeros="0" workbookViewId="0">
      <selection activeCell="M19" sqref="M19"/>
    </sheetView>
  </sheetViews>
  <sheetFormatPr defaultColWidth="9" defaultRowHeight="13.5" customHeight="1" outlineLevelCol="2"/>
  <cols>
    <col min="1" max="1" width="20.2166666666667" style="316" customWidth="1"/>
    <col min="2" max="2" width="42.6666666666667" style="316" customWidth="1"/>
    <col min="3" max="3" width="17.1083333333333" style="316" customWidth="1"/>
    <col min="4" max="257" width="9" style="316" customWidth="1"/>
  </cols>
  <sheetData>
    <row r="1" s="458" customFormat="1" ht="33" customHeight="1" spans="1:1">
      <c r="A1" s="1" t="s">
        <v>956</v>
      </c>
    </row>
    <row r="2" ht="39.75" customHeight="1" spans="1:3">
      <c r="A2" s="5" t="s">
        <v>957</v>
      </c>
      <c r="B2" s="5"/>
      <c r="C2" s="5"/>
    </row>
    <row r="3" spans="2:3">
      <c r="B3" s="466"/>
      <c r="C3" s="466"/>
    </row>
    <row r="4" ht="26.25" customHeight="1" spans="2:3">
      <c r="B4" s="467"/>
      <c r="C4" s="468" t="s">
        <v>131</v>
      </c>
    </row>
    <row r="5" ht="40.05" customHeight="1" spans="1:3">
      <c r="A5" s="89" t="s">
        <v>94</v>
      </c>
      <c r="B5" s="448" t="s">
        <v>95</v>
      </c>
      <c r="C5" s="448" t="s">
        <v>56</v>
      </c>
    </row>
    <row r="6" ht="30" customHeight="1" spans="1:3">
      <c r="A6" s="61"/>
      <c r="B6" s="62" t="s">
        <v>958</v>
      </c>
      <c r="C6" s="286">
        <f>SUM(XFD7:XFD8)</f>
        <v>0</v>
      </c>
    </row>
    <row r="7" ht="30" customHeight="1" spans="1:3">
      <c r="A7" s="65">
        <v>208</v>
      </c>
      <c r="B7" s="66" t="s">
        <v>959</v>
      </c>
      <c r="C7" s="469">
        <v>0</v>
      </c>
    </row>
    <row r="8" ht="30" customHeight="1" spans="1:3">
      <c r="A8" s="65">
        <v>223</v>
      </c>
      <c r="B8" s="66" t="s">
        <v>960</v>
      </c>
      <c r="C8" s="469">
        <v>5943</v>
      </c>
    </row>
    <row r="9" ht="30" customHeight="1" spans="1:3">
      <c r="A9" s="65"/>
      <c r="B9" s="69" t="s">
        <v>121</v>
      </c>
      <c r="C9" s="84">
        <f>XFD10</f>
        <v>0</v>
      </c>
    </row>
    <row r="10" ht="30" customHeight="1" spans="1:3">
      <c r="A10" s="65" t="s">
        <v>961</v>
      </c>
      <c r="B10" s="66" t="s">
        <v>122</v>
      </c>
      <c r="C10" s="469">
        <f>XFD11+XFD12</f>
        <v>0</v>
      </c>
    </row>
    <row r="11" ht="30" customHeight="1" spans="1:3">
      <c r="A11" s="65" t="s">
        <v>962</v>
      </c>
      <c r="B11" s="66" t="s">
        <v>963</v>
      </c>
      <c r="C11" s="469">
        <v>4163</v>
      </c>
    </row>
    <row r="12" ht="30" customHeight="1" spans="1:3">
      <c r="A12" s="65"/>
      <c r="B12" s="66" t="s">
        <v>964</v>
      </c>
      <c r="C12" s="469">
        <v>2529</v>
      </c>
    </row>
    <row r="13" ht="30" customHeight="1" spans="1:3">
      <c r="A13" s="72"/>
      <c r="B13" s="73" t="s">
        <v>128</v>
      </c>
      <c r="C13" s="84">
        <f>XFD9+XFD6</f>
        <v>0</v>
      </c>
    </row>
  </sheetData>
  <mergeCells count="2">
    <mergeCell ref="A2:C2"/>
    <mergeCell ref="B3:C3"/>
  </mergeCells>
  <pageMargins left="0.786806" right="0.786806" top="0.948611" bottom="0.751389" header="0.298611" footer="0.495833"/>
  <pageSetup paperSize="9" scale="90" firstPageNumber="43" orientation="portrait" useFirstPageNumber="1" horizontalDpi="600" verticalDpi="600"/>
  <headerFooter>
    <oddFooter>&amp;C&amp;"Times New Roman"&amp;12—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Zeros="0" workbookViewId="0">
      <selection activeCell="H23" sqref="H23"/>
    </sheetView>
  </sheetViews>
  <sheetFormatPr defaultColWidth="9" defaultRowHeight="14.25" customHeight="1" outlineLevelCol="3"/>
  <cols>
    <col min="1" max="1" width="17.3333333333333" style="605" customWidth="1"/>
    <col min="2" max="2" width="50.775" style="605" customWidth="1"/>
    <col min="3" max="3" width="13.1083333333333" style="500" customWidth="1"/>
    <col min="4" max="257" width="9" style="605" customWidth="1"/>
  </cols>
  <sheetData>
    <row r="1" ht="19.5" customHeight="1" spans="1:3">
      <c r="A1" s="574" t="s">
        <v>51</v>
      </c>
      <c r="B1" s="574"/>
      <c r="C1" s="574"/>
    </row>
    <row r="2" s="603" customFormat="1" ht="26.25" spans="1:3">
      <c r="A2" s="507" t="s">
        <v>52</v>
      </c>
      <c r="B2" s="577"/>
      <c r="C2" s="577"/>
    </row>
    <row r="3" s="604" customFormat="1" ht="29.25" customHeight="1" spans="1:3">
      <c r="A3" s="578"/>
      <c r="B3" s="578"/>
      <c r="C3" s="606" t="s">
        <v>53</v>
      </c>
    </row>
    <row r="4" s="604" customFormat="1" ht="21.9" customHeight="1" spans="1:3">
      <c r="A4" s="607" t="s">
        <v>54</v>
      </c>
      <c r="B4" s="607" t="s">
        <v>55</v>
      </c>
      <c r="C4" s="608" t="s">
        <v>56</v>
      </c>
    </row>
    <row r="5" s="604" customFormat="1" ht="21.9" customHeight="1" spans="1:3">
      <c r="A5" s="609"/>
      <c r="B5" s="610" t="s">
        <v>57</v>
      </c>
      <c r="C5" s="436">
        <f>XFD6+XFD22</f>
        <v>0</v>
      </c>
    </row>
    <row r="6" s="604" customFormat="1" ht="21.9" customHeight="1" spans="1:3">
      <c r="A6" s="595">
        <v>101</v>
      </c>
      <c r="B6" s="609" t="s">
        <v>58</v>
      </c>
      <c r="C6" s="611">
        <f>SUM(XFD7:XFD21)</f>
        <v>0</v>
      </c>
    </row>
    <row r="7" s="604" customFormat="1" ht="21.9" customHeight="1" spans="1:3">
      <c r="A7" s="595">
        <v>10101</v>
      </c>
      <c r="B7" s="609" t="s">
        <v>59</v>
      </c>
      <c r="C7" s="611">
        <v>165818</v>
      </c>
    </row>
    <row r="8" s="604" customFormat="1" ht="21.9" customHeight="1" spans="1:3">
      <c r="A8" s="595">
        <v>10104</v>
      </c>
      <c r="B8" s="609" t="s">
        <v>60</v>
      </c>
      <c r="C8" s="611">
        <v>45681</v>
      </c>
    </row>
    <row r="9" s="604" customFormat="1" ht="21.9" customHeight="1" spans="1:3">
      <c r="A9" s="595">
        <v>10106</v>
      </c>
      <c r="B9" s="609" t="s">
        <v>61</v>
      </c>
      <c r="C9" s="611">
        <v>9858</v>
      </c>
    </row>
    <row r="10" s="604" customFormat="1" ht="21.9" customHeight="1" spans="1:3">
      <c r="A10" s="595">
        <v>10107</v>
      </c>
      <c r="B10" s="609" t="s">
        <v>62</v>
      </c>
      <c r="C10" s="611">
        <v>12483</v>
      </c>
    </row>
    <row r="11" s="604" customFormat="1" ht="21.9" customHeight="1" spans="1:3">
      <c r="A11" s="595">
        <v>10109</v>
      </c>
      <c r="B11" s="609" t="s">
        <v>63</v>
      </c>
      <c r="C11" s="611">
        <v>32073</v>
      </c>
    </row>
    <row r="12" s="604" customFormat="1" ht="21.9" customHeight="1" spans="1:3">
      <c r="A12" s="595">
        <v>10110</v>
      </c>
      <c r="B12" s="609" t="s">
        <v>64</v>
      </c>
      <c r="C12" s="611">
        <v>10668</v>
      </c>
    </row>
    <row r="13" s="604" customFormat="1" ht="21.9" customHeight="1" spans="1:3">
      <c r="A13" s="595">
        <v>10111</v>
      </c>
      <c r="B13" s="609" t="s">
        <v>65</v>
      </c>
      <c r="C13" s="611">
        <v>5435</v>
      </c>
    </row>
    <row r="14" s="604" customFormat="1" ht="21.9" customHeight="1" spans="1:3">
      <c r="A14" s="595">
        <v>10112</v>
      </c>
      <c r="B14" s="609" t="s">
        <v>66</v>
      </c>
      <c r="C14" s="611">
        <v>7977</v>
      </c>
    </row>
    <row r="15" s="604" customFormat="1" ht="21.9" customHeight="1" spans="1:3">
      <c r="A15" s="595">
        <v>10113</v>
      </c>
      <c r="B15" s="609" t="s">
        <v>67</v>
      </c>
      <c r="C15" s="611">
        <v>18177</v>
      </c>
    </row>
    <row r="16" s="604" customFormat="1" ht="21.9" customHeight="1" spans="1:3">
      <c r="A16" s="595">
        <v>10114</v>
      </c>
      <c r="B16" s="609" t="s">
        <v>68</v>
      </c>
      <c r="C16" s="611">
        <v>10849</v>
      </c>
    </row>
    <row r="17" s="604" customFormat="1" ht="21.9" customHeight="1" spans="1:3">
      <c r="A17" s="595">
        <v>10118</v>
      </c>
      <c r="B17" s="609" t="s">
        <v>69</v>
      </c>
      <c r="C17" s="611">
        <v>21729.71</v>
      </c>
    </row>
    <row r="18" s="604" customFormat="1" ht="21.9" customHeight="1" spans="1:3">
      <c r="A18" s="595">
        <v>10119</v>
      </c>
      <c r="B18" s="609" t="s">
        <v>70</v>
      </c>
      <c r="C18" s="611">
        <v>30249.65</v>
      </c>
    </row>
    <row r="19" s="604" customFormat="1" ht="21.9" customHeight="1" spans="1:3">
      <c r="A19" s="595">
        <v>10120</v>
      </c>
      <c r="B19" s="609" t="s">
        <v>71</v>
      </c>
      <c r="C19" s="611">
        <v>0</v>
      </c>
    </row>
    <row r="20" s="604" customFormat="1" ht="21.9" customHeight="1" spans="1:3">
      <c r="A20" s="595">
        <v>10121</v>
      </c>
      <c r="B20" s="609" t="s">
        <v>72</v>
      </c>
      <c r="C20" s="611">
        <v>634</v>
      </c>
    </row>
    <row r="21" s="604" customFormat="1" ht="21.9" customHeight="1" spans="1:3">
      <c r="A21" s="595">
        <v>10199</v>
      </c>
      <c r="B21" s="609" t="s">
        <v>73</v>
      </c>
      <c r="C21" s="611">
        <v>160.2</v>
      </c>
    </row>
    <row r="22" s="604" customFormat="1" ht="21.9" customHeight="1" spans="1:3">
      <c r="A22" s="595">
        <v>103</v>
      </c>
      <c r="B22" s="595" t="s">
        <v>74</v>
      </c>
      <c r="C22" s="611">
        <f>SUM(XFD23:XFD30)</f>
        <v>0</v>
      </c>
    </row>
    <row r="23" s="604" customFormat="1" ht="21.9" customHeight="1" spans="1:3">
      <c r="A23" s="595">
        <v>10302</v>
      </c>
      <c r="B23" s="595" t="s">
        <v>75</v>
      </c>
      <c r="C23" s="611">
        <v>22583</v>
      </c>
    </row>
    <row r="24" s="604" customFormat="1" ht="21.9" customHeight="1" spans="1:3">
      <c r="A24" s="595">
        <v>10304</v>
      </c>
      <c r="B24" s="609" t="s">
        <v>76</v>
      </c>
      <c r="C24" s="611">
        <v>23361</v>
      </c>
    </row>
    <row r="25" s="604" customFormat="1" ht="21.9" customHeight="1" spans="1:3">
      <c r="A25" s="595">
        <v>10305</v>
      </c>
      <c r="B25" s="609" t="s">
        <v>77</v>
      </c>
      <c r="C25" s="611">
        <v>46185</v>
      </c>
    </row>
    <row r="26" s="604" customFormat="1" ht="21.9" customHeight="1" spans="1:3">
      <c r="A26" s="595">
        <v>10306</v>
      </c>
      <c r="B26" s="609" t="s">
        <v>78</v>
      </c>
      <c r="C26" s="611">
        <v>0</v>
      </c>
    </row>
    <row r="27" s="604" customFormat="1" ht="21.9" customHeight="1" spans="1:3">
      <c r="A27" s="595">
        <v>10307</v>
      </c>
      <c r="B27" s="609" t="s">
        <v>79</v>
      </c>
      <c r="C27" s="611">
        <v>32344.07</v>
      </c>
    </row>
    <row r="28" s="604" customFormat="1" ht="21.9" customHeight="1" spans="1:3">
      <c r="A28" s="595">
        <v>10308</v>
      </c>
      <c r="B28" s="612" t="s">
        <v>80</v>
      </c>
      <c r="C28" s="611">
        <v>670</v>
      </c>
    </row>
    <row r="29" s="604" customFormat="1" ht="21.9" customHeight="1" spans="1:3">
      <c r="A29" s="595">
        <v>10309</v>
      </c>
      <c r="B29" s="612" t="s">
        <v>81</v>
      </c>
      <c r="C29" s="611">
        <v>5578</v>
      </c>
    </row>
    <row r="30" s="604" customFormat="1" ht="21.9" customHeight="1" spans="1:3">
      <c r="A30" s="595">
        <v>10399</v>
      </c>
      <c r="B30" s="612" t="s">
        <v>82</v>
      </c>
      <c r="C30" s="611">
        <v>1308</v>
      </c>
    </row>
    <row r="31" s="604" customFormat="1" ht="21.9" customHeight="1" spans="1:3">
      <c r="A31" s="422">
        <v>110</v>
      </c>
      <c r="B31" s="613" t="s">
        <v>83</v>
      </c>
      <c r="C31" s="584">
        <f>SUM(XFD32:XFD38)</f>
        <v>0</v>
      </c>
    </row>
    <row r="32" s="604" customFormat="1" ht="21.9" customHeight="1" spans="1:3">
      <c r="A32" s="422">
        <v>11001</v>
      </c>
      <c r="B32" s="585" t="s">
        <v>84</v>
      </c>
      <c r="C32" s="433">
        <v>38778</v>
      </c>
    </row>
    <row r="33" s="604" customFormat="1" ht="21.9" customHeight="1" spans="1:3">
      <c r="A33" s="422">
        <v>11002</v>
      </c>
      <c r="B33" s="585" t="s">
        <v>85</v>
      </c>
      <c r="C33" s="433">
        <v>955822</v>
      </c>
    </row>
    <row r="34" ht="21.9" customHeight="1" spans="1:3">
      <c r="A34" s="422">
        <v>11003</v>
      </c>
      <c r="B34" s="585" t="s">
        <v>86</v>
      </c>
      <c r="C34" s="587">
        <v>99990</v>
      </c>
    </row>
    <row r="35" ht="21.9" customHeight="1" spans="1:3">
      <c r="A35" s="422">
        <v>11008</v>
      </c>
      <c r="B35" s="612" t="s">
        <v>87</v>
      </c>
      <c r="C35" s="433">
        <v>51648</v>
      </c>
    </row>
    <row r="36" ht="21.9" customHeight="1" spans="1:4">
      <c r="A36" s="422">
        <v>11009</v>
      </c>
      <c r="B36" s="612" t="s">
        <v>88</v>
      </c>
      <c r="C36" s="433">
        <v>92305</v>
      </c>
      <c r="D36" s="614"/>
    </row>
    <row r="37" ht="21.9" customHeight="1" spans="1:3">
      <c r="A37" s="422">
        <v>11011</v>
      </c>
      <c r="B37" s="585" t="s">
        <v>89</v>
      </c>
      <c r="C37" s="438">
        <v>106649</v>
      </c>
    </row>
    <row r="38" ht="21.9" customHeight="1" spans="1:3">
      <c r="A38" s="422">
        <v>11015</v>
      </c>
      <c r="B38" s="612" t="s">
        <v>90</v>
      </c>
      <c r="C38" s="438">
        <v>36200</v>
      </c>
    </row>
    <row r="39" ht="21.9" customHeight="1" spans="1:3">
      <c r="A39" s="422"/>
      <c r="B39" s="422"/>
      <c r="C39" s="438"/>
    </row>
    <row r="40" ht="21.9" customHeight="1" spans="1:3">
      <c r="A40" s="422"/>
      <c r="B40" s="600" t="s">
        <v>91</v>
      </c>
      <c r="C40" s="441">
        <f>XFD31+XFD5</f>
        <v>0</v>
      </c>
    </row>
  </sheetData>
  <mergeCells count="2">
    <mergeCell ref="A2:C2"/>
    <mergeCell ref="A3:B3"/>
  </mergeCells>
  <pageMargins left="0.984028" right="0.984028" top="0.944444" bottom="0.747917" header="0.314583" footer="0.511806"/>
  <pageSetup paperSize="9" scale="90" orientation="portrait" useFirstPageNumber="1" horizontalDpi="600" verticalDpi="600"/>
  <headerFooter>
    <oddFooter>&amp;C&amp;"Times New Roman"&amp;12—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P14" sqref="P14"/>
    </sheetView>
  </sheetViews>
  <sheetFormatPr defaultColWidth="9" defaultRowHeight="13.5" customHeight="1" outlineLevelCol="2"/>
  <cols>
    <col min="1" max="1" width="20.1083333333333" style="316" customWidth="1"/>
    <col min="2" max="2" width="41.1083333333333" style="316" customWidth="1"/>
    <col min="3" max="3" width="18.775" style="459" customWidth="1"/>
    <col min="4" max="257" width="9" style="316" customWidth="1"/>
  </cols>
  <sheetData>
    <row r="1" s="458" customFormat="1" ht="25.95" customHeight="1" spans="1:3">
      <c r="A1" s="1" t="s">
        <v>965</v>
      </c>
      <c r="B1" s="2"/>
      <c r="C1" s="395"/>
    </row>
    <row r="2" ht="37.5" customHeight="1" spans="1:3">
      <c r="A2" s="5" t="s">
        <v>966</v>
      </c>
      <c r="B2" s="86"/>
      <c r="C2" s="86"/>
    </row>
    <row r="3" ht="19.95" customHeight="1" spans="1:3">
      <c r="A3" s="4"/>
      <c r="B3" s="4"/>
      <c r="C3" s="88" t="s">
        <v>53</v>
      </c>
    </row>
    <row r="4" s="3" customFormat="1" ht="40.05" customHeight="1" spans="1:3">
      <c r="A4" s="89" t="s">
        <v>94</v>
      </c>
      <c r="B4" s="89" t="s">
        <v>95</v>
      </c>
      <c r="C4" s="89" t="s">
        <v>56</v>
      </c>
    </row>
    <row r="5" s="4" customFormat="1" ht="40.05" customHeight="1" spans="1:3">
      <c r="A5" s="460">
        <v>10306</v>
      </c>
      <c r="B5" s="461" t="s">
        <v>947</v>
      </c>
      <c r="C5" s="461">
        <f>SUM(XFD6:XFD10)</f>
        <v>0</v>
      </c>
    </row>
    <row r="6" s="4" customFormat="1" ht="40.05" customHeight="1" spans="1:3">
      <c r="A6" s="79">
        <v>1030601</v>
      </c>
      <c r="B6" s="462" t="s">
        <v>967</v>
      </c>
      <c r="C6" s="81">
        <v>7257</v>
      </c>
    </row>
    <row r="7" s="4" customFormat="1" ht="40.05" customHeight="1" spans="1:3">
      <c r="A7" s="79">
        <v>1030602</v>
      </c>
      <c r="B7" s="462" t="s">
        <v>968</v>
      </c>
      <c r="C7" s="81">
        <v>257</v>
      </c>
    </row>
    <row r="8" s="4" customFormat="1" ht="40.05" customHeight="1" spans="1:3">
      <c r="A8" s="79">
        <v>1030603</v>
      </c>
      <c r="B8" s="462" t="s">
        <v>969</v>
      </c>
      <c r="C8" s="92"/>
    </row>
    <row r="9" s="4" customFormat="1" ht="40.05" customHeight="1" spans="1:3">
      <c r="A9" s="79">
        <v>1030604</v>
      </c>
      <c r="B9" s="462" t="s">
        <v>970</v>
      </c>
      <c r="C9" s="92">
        <v>82</v>
      </c>
    </row>
    <row r="10" s="4" customFormat="1" ht="40.05" customHeight="1" spans="1:3">
      <c r="A10" s="79">
        <v>1030698</v>
      </c>
      <c r="B10" s="462" t="s">
        <v>971</v>
      </c>
      <c r="C10" s="92"/>
    </row>
    <row r="11" s="4" customFormat="1" ht="40.05" customHeight="1" spans="1:3">
      <c r="A11" s="463"/>
      <c r="B11" s="464" t="s">
        <v>738</v>
      </c>
      <c r="C11" s="461">
        <f>SUM(XFD12:XFD13)</f>
        <v>0</v>
      </c>
    </row>
    <row r="12" s="4" customFormat="1" ht="40.05" customHeight="1" spans="1:3">
      <c r="A12" s="79">
        <v>11005</v>
      </c>
      <c r="B12" s="465" t="s">
        <v>953</v>
      </c>
      <c r="C12" s="92"/>
    </row>
    <row r="13" s="4" customFormat="1" ht="40.05" customHeight="1" spans="1:3">
      <c r="A13" s="79"/>
      <c r="B13" s="465" t="s">
        <v>972</v>
      </c>
      <c r="C13" s="92"/>
    </row>
    <row r="14" s="4" customFormat="1" ht="40.05" customHeight="1" spans="1:3">
      <c r="A14" s="463"/>
      <c r="B14" s="464" t="s">
        <v>973</v>
      </c>
      <c r="C14" s="63">
        <f>XFD11+XFD5</f>
        <v>0</v>
      </c>
    </row>
  </sheetData>
  <mergeCells count="1">
    <mergeCell ref="A2:C2"/>
  </mergeCells>
  <pageMargins left="0.708333" right="0.708333" top="0.944444" bottom="0.747917" header="0.314583" footer="0.708333"/>
  <pageSetup paperSize="9" scale="90" firstPageNumber="44" orientation="portrait" useFirstPageNumber="1" horizontalDpi="600" verticalDpi="600"/>
  <headerFooter>
    <oddFooter>&amp;C&amp;"Times New Roman"&amp;12—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selection activeCell="N16" sqref="N16"/>
    </sheetView>
  </sheetViews>
  <sheetFormatPr defaultColWidth="9" defaultRowHeight="15" customHeight="1" outlineLevelCol="2"/>
  <cols>
    <col min="1" max="1" width="20.2166666666667" style="4" customWidth="1"/>
    <col min="2" max="2" width="45.6666666666667" style="4" customWidth="1"/>
    <col min="3" max="3" width="17.1083333333333" style="3" customWidth="1"/>
    <col min="4" max="257" width="9" style="4" customWidth="1"/>
  </cols>
  <sheetData>
    <row r="1" s="2" customFormat="1" ht="25.05" customHeight="1" spans="1:3">
      <c r="A1" s="1" t="s">
        <v>974</v>
      </c>
      <c r="C1" s="395"/>
    </row>
    <row r="2" ht="39.75" customHeight="1" spans="1:3">
      <c r="A2" s="86" t="s">
        <v>975</v>
      </c>
      <c r="B2" s="86"/>
      <c r="C2" s="86"/>
    </row>
    <row r="3" ht="13.5" spans="2:3">
      <c r="B3" s="445"/>
      <c r="C3" s="446"/>
    </row>
    <row r="4" ht="26.25" customHeight="1" spans="2:3">
      <c r="B4" s="447"/>
      <c r="C4" s="396" t="s">
        <v>976</v>
      </c>
    </row>
    <row r="5" ht="33" customHeight="1" spans="1:3">
      <c r="A5" s="89" t="s">
        <v>94</v>
      </c>
      <c r="B5" s="448" t="s">
        <v>95</v>
      </c>
      <c r="C5" s="448" t="s">
        <v>56</v>
      </c>
    </row>
    <row r="6" ht="40.05" customHeight="1" spans="1:3">
      <c r="A6" s="89"/>
      <c r="B6" s="449" t="s">
        <v>977</v>
      </c>
      <c r="C6" s="450">
        <f>XFD7+XFD10</f>
        <v>0</v>
      </c>
    </row>
    <row r="7" ht="30" customHeight="1" spans="1:3">
      <c r="A7" s="451">
        <v>208</v>
      </c>
      <c r="B7" s="452" t="s">
        <v>959</v>
      </c>
      <c r="C7" s="453"/>
    </row>
    <row r="8" ht="30" customHeight="1" spans="1:3">
      <c r="A8" s="451">
        <v>20804</v>
      </c>
      <c r="B8" s="451" t="s">
        <v>978</v>
      </c>
      <c r="C8" s="453"/>
    </row>
    <row r="9" ht="30" customHeight="1" spans="1:3">
      <c r="A9" s="451">
        <v>2080451</v>
      </c>
      <c r="B9" s="451" t="s">
        <v>979</v>
      </c>
      <c r="C9" s="453"/>
    </row>
    <row r="10" ht="30" customHeight="1" spans="1:3">
      <c r="A10" s="451">
        <v>223</v>
      </c>
      <c r="B10" s="452" t="s">
        <v>960</v>
      </c>
      <c r="C10" s="453">
        <f>XFD11+XFD14</f>
        <v>0</v>
      </c>
    </row>
    <row r="11" ht="30" customHeight="1" spans="1:3">
      <c r="A11" s="451">
        <v>22301</v>
      </c>
      <c r="B11" s="451" t="s">
        <v>980</v>
      </c>
      <c r="C11" s="453">
        <f>XFD12+XFD13</f>
        <v>0</v>
      </c>
    </row>
    <row r="12" ht="30" customHeight="1" spans="1:3">
      <c r="A12" s="451" t="s">
        <v>981</v>
      </c>
      <c r="B12" s="452" t="s">
        <v>982</v>
      </c>
      <c r="C12" s="453">
        <v>46</v>
      </c>
    </row>
    <row r="13" ht="30" customHeight="1" spans="1:3">
      <c r="A13" s="451" t="s">
        <v>983</v>
      </c>
      <c r="B13" s="452" t="s">
        <v>984</v>
      </c>
      <c r="C13" s="453">
        <v>3</v>
      </c>
    </row>
    <row r="14" ht="30" customHeight="1" spans="1:3">
      <c r="A14" s="451">
        <v>22399</v>
      </c>
      <c r="B14" s="451" t="s">
        <v>985</v>
      </c>
      <c r="C14" s="453">
        <f>XFD15</f>
        <v>0</v>
      </c>
    </row>
    <row r="15" ht="30" customHeight="1" spans="1:3">
      <c r="A15" s="451" t="s">
        <v>986</v>
      </c>
      <c r="B15" s="451" t="s">
        <v>987</v>
      </c>
      <c r="C15" s="453">
        <v>3894</v>
      </c>
    </row>
    <row r="16" ht="30" customHeight="1" spans="1:3">
      <c r="A16" s="451"/>
      <c r="B16" s="454" t="s">
        <v>121</v>
      </c>
      <c r="C16" s="455">
        <f t="shared" ref="C16:C18" si="0">XFD17</f>
        <v>0</v>
      </c>
    </row>
    <row r="17" ht="30" customHeight="1" spans="1:3">
      <c r="A17" s="451" t="s">
        <v>961</v>
      </c>
      <c r="B17" s="452" t="s">
        <v>122</v>
      </c>
      <c r="C17" s="453">
        <f t="shared" si="0"/>
        <v>0</v>
      </c>
    </row>
    <row r="18" ht="30" customHeight="1" spans="1:3">
      <c r="A18" s="451" t="s">
        <v>962</v>
      </c>
      <c r="B18" s="451" t="s">
        <v>988</v>
      </c>
      <c r="C18" s="453">
        <f t="shared" si="0"/>
        <v>0</v>
      </c>
    </row>
    <row r="19" ht="30" customHeight="1" spans="1:3">
      <c r="A19" s="451" t="s">
        <v>989</v>
      </c>
      <c r="B19" s="451" t="s">
        <v>990</v>
      </c>
      <c r="C19" s="453">
        <v>3653</v>
      </c>
    </row>
    <row r="20" ht="30" customHeight="1" spans="1:3">
      <c r="A20" s="451"/>
      <c r="B20" s="451" t="s">
        <v>991</v>
      </c>
      <c r="C20" s="453"/>
    </row>
    <row r="21" ht="30" customHeight="1" spans="1:3">
      <c r="A21" s="456"/>
      <c r="B21" s="457" t="s">
        <v>128</v>
      </c>
      <c r="C21" s="450">
        <f>XFD6+XFD17+XFD20</f>
        <v>0</v>
      </c>
    </row>
  </sheetData>
  <mergeCells count="2">
    <mergeCell ref="A2:C2"/>
    <mergeCell ref="B3:C3"/>
  </mergeCells>
  <pageMargins left="0.708333" right="0.708333" top="0.944444" bottom="0.747917" header="0.314583" footer="0.708333"/>
  <pageSetup paperSize="9" scale="90" firstPageNumber="45" orientation="portrait" useFirstPageNumber="1" horizontalDpi="600" verticalDpi="600"/>
  <headerFooter>
    <oddFooter>&amp;C&amp;"Times New Roman"&amp;12—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7"/>
  <sheetViews>
    <sheetView showZeros="0" workbookViewId="0">
      <selection activeCell="Q20" sqref="Q20"/>
    </sheetView>
  </sheetViews>
  <sheetFormatPr defaultColWidth="9" defaultRowHeight="15.75" customHeight="1" outlineLevelCol="3"/>
  <cols>
    <col min="1" max="1" width="11.2166666666667" style="427" customWidth="1"/>
    <col min="2" max="2" width="47" style="427" customWidth="1"/>
    <col min="3" max="3" width="14.775" style="428" customWidth="1"/>
    <col min="4" max="4" width="8.10833333333333" style="427" customWidth="1"/>
    <col min="5" max="257" width="9" style="2" customWidth="1"/>
  </cols>
  <sheetData>
    <row r="1" ht="23.25" customHeight="1" spans="1:1">
      <c r="A1" s="356" t="s">
        <v>992</v>
      </c>
    </row>
    <row r="2" ht="27.75" customHeight="1" spans="1:4">
      <c r="A2" s="429" t="s">
        <v>993</v>
      </c>
      <c r="B2" s="429"/>
      <c r="C2" s="429"/>
      <c r="D2" s="429"/>
    </row>
    <row r="3" s="4" customFormat="1" ht="23.25" customHeight="1" spans="1:4">
      <c r="A3" s="405"/>
      <c r="B3" s="430"/>
      <c r="C3" s="431" t="s">
        <v>976</v>
      </c>
      <c r="D3" s="431"/>
    </row>
    <row r="4" s="4" customFormat="1" ht="25.05" customHeight="1" spans="1:4">
      <c r="A4" s="432" t="s">
        <v>54</v>
      </c>
      <c r="B4" s="432" t="s">
        <v>55</v>
      </c>
      <c r="C4" s="433" t="s">
        <v>994</v>
      </c>
      <c r="D4" s="433" t="s">
        <v>995</v>
      </c>
    </row>
    <row r="5" s="4" customFormat="1" ht="25.05" customHeight="1" spans="1:4">
      <c r="A5" s="434"/>
      <c r="B5" s="435" t="s">
        <v>996</v>
      </c>
      <c r="C5" s="436">
        <f>XFD6+XFD22</f>
        <v>0</v>
      </c>
      <c r="D5" s="437"/>
    </row>
    <row r="6" s="4" customFormat="1" ht="25.05" customHeight="1" spans="1:4">
      <c r="A6" s="414">
        <v>101</v>
      </c>
      <c r="B6" s="434" t="s">
        <v>58</v>
      </c>
      <c r="C6" s="438">
        <f>SUM(XFD7:XFD21)</f>
        <v>0</v>
      </c>
      <c r="D6" s="437"/>
    </row>
    <row r="7" s="4" customFormat="1" ht="25.05" customHeight="1" spans="1:4">
      <c r="A7" s="414">
        <v>10101</v>
      </c>
      <c r="B7" s="434" t="s">
        <v>59</v>
      </c>
      <c r="C7" s="438">
        <v>184800</v>
      </c>
      <c r="D7" s="437"/>
    </row>
    <row r="8" s="4" customFormat="1" ht="25.05" customHeight="1" spans="1:4">
      <c r="A8" s="414">
        <v>10104</v>
      </c>
      <c r="B8" s="434" t="s">
        <v>60</v>
      </c>
      <c r="C8" s="438">
        <v>45605</v>
      </c>
      <c r="D8" s="437"/>
    </row>
    <row r="9" s="4" customFormat="1" ht="25.05" customHeight="1" spans="1:4">
      <c r="A9" s="414">
        <v>10106</v>
      </c>
      <c r="B9" s="434" t="s">
        <v>61</v>
      </c>
      <c r="C9" s="438">
        <v>11441</v>
      </c>
      <c r="D9" s="437"/>
    </row>
    <row r="10" s="4" customFormat="1" ht="25.05" customHeight="1" spans="1:4">
      <c r="A10" s="414">
        <v>10107</v>
      </c>
      <c r="B10" s="434" t="s">
        <v>62</v>
      </c>
      <c r="C10" s="438">
        <v>12999</v>
      </c>
      <c r="D10" s="437"/>
    </row>
    <row r="11" s="4" customFormat="1" ht="25.05" customHeight="1" spans="1:4">
      <c r="A11" s="414">
        <v>10109</v>
      </c>
      <c r="B11" s="434" t="s">
        <v>63</v>
      </c>
      <c r="C11" s="438">
        <v>33575</v>
      </c>
      <c r="D11" s="437"/>
    </row>
    <row r="12" s="4" customFormat="1" ht="25.05" customHeight="1" spans="1:4">
      <c r="A12" s="414">
        <v>10110</v>
      </c>
      <c r="B12" s="434" t="s">
        <v>64</v>
      </c>
      <c r="C12" s="438">
        <v>11267</v>
      </c>
      <c r="D12" s="437"/>
    </row>
    <row r="13" s="4" customFormat="1" ht="25.05" customHeight="1" spans="1:4">
      <c r="A13" s="414">
        <v>10111</v>
      </c>
      <c r="B13" s="434" t="s">
        <v>65</v>
      </c>
      <c r="C13" s="438">
        <v>6066</v>
      </c>
      <c r="D13" s="437"/>
    </row>
    <row r="14" s="4" customFormat="1" ht="25.05" customHeight="1" spans="1:4">
      <c r="A14" s="414">
        <v>10112</v>
      </c>
      <c r="B14" s="434" t="s">
        <v>66</v>
      </c>
      <c r="C14" s="438">
        <v>9133</v>
      </c>
      <c r="D14" s="437"/>
    </row>
    <row r="15" s="4" customFormat="1" ht="25.05" customHeight="1" spans="1:4">
      <c r="A15" s="414">
        <v>10113</v>
      </c>
      <c r="B15" s="434" t="s">
        <v>67</v>
      </c>
      <c r="C15" s="438">
        <v>22536</v>
      </c>
      <c r="D15" s="437"/>
    </row>
    <row r="16" s="4" customFormat="1" ht="25.05" customHeight="1" spans="1:4">
      <c r="A16" s="414">
        <v>10114</v>
      </c>
      <c r="B16" s="434" t="s">
        <v>68</v>
      </c>
      <c r="C16" s="438">
        <v>8444</v>
      </c>
      <c r="D16" s="437"/>
    </row>
    <row r="17" s="4" customFormat="1" ht="25.05" customHeight="1" spans="1:4">
      <c r="A17" s="414">
        <v>10118</v>
      </c>
      <c r="B17" s="434" t="s">
        <v>69</v>
      </c>
      <c r="C17" s="438">
        <v>28711</v>
      </c>
      <c r="D17" s="437"/>
    </row>
    <row r="18" s="4" customFormat="1" ht="25.05" customHeight="1" spans="1:4">
      <c r="A18" s="414">
        <v>10119</v>
      </c>
      <c r="B18" s="434" t="s">
        <v>70</v>
      </c>
      <c r="C18" s="438">
        <v>32615</v>
      </c>
      <c r="D18" s="437"/>
    </row>
    <row r="19" s="4" customFormat="1" ht="25.05" customHeight="1" spans="1:4">
      <c r="A19" s="414">
        <v>10120</v>
      </c>
      <c r="B19" s="434" t="s">
        <v>71</v>
      </c>
      <c r="C19" s="438">
        <v>0</v>
      </c>
      <c r="D19" s="437"/>
    </row>
    <row r="20" s="4" customFormat="1" ht="25.05" customHeight="1" spans="1:4">
      <c r="A20" s="414">
        <v>10121</v>
      </c>
      <c r="B20" s="434" t="s">
        <v>72</v>
      </c>
      <c r="C20" s="438">
        <v>903</v>
      </c>
      <c r="D20" s="437"/>
    </row>
    <row r="21" s="4" customFormat="1" ht="25.05" customHeight="1" spans="1:4">
      <c r="A21" s="414">
        <v>10199</v>
      </c>
      <c r="B21" s="434" t="s">
        <v>73</v>
      </c>
      <c r="C21" s="438">
        <v>166</v>
      </c>
      <c r="D21" s="437"/>
    </row>
    <row r="22" s="4" customFormat="1" ht="25.05" customHeight="1" spans="1:4">
      <c r="A22" s="414">
        <v>103</v>
      </c>
      <c r="B22" s="414" t="s">
        <v>74</v>
      </c>
      <c r="C22" s="438">
        <f>SUM(XFD23:XFD30)</f>
        <v>0</v>
      </c>
      <c r="D22" s="437"/>
    </row>
    <row r="23" s="4" customFormat="1" ht="25.05" customHeight="1" spans="1:4">
      <c r="A23" s="414">
        <v>10302</v>
      </c>
      <c r="B23" s="414" t="s">
        <v>75</v>
      </c>
      <c r="C23" s="438">
        <v>24346</v>
      </c>
      <c r="D23" s="437"/>
    </row>
    <row r="24" s="4" customFormat="1" ht="25.05" customHeight="1" spans="1:4">
      <c r="A24" s="414">
        <v>10304</v>
      </c>
      <c r="B24" s="434" t="s">
        <v>76</v>
      </c>
      <c r="C24" s="438">
        <v>19053</v>
      </c>
      <c r="D24" s="437"/>
    </row>
    <row r="25" s="4" customFormat="1" ht="25.05" customHeight="1" spans="1:4">
      <c r="A25" s="414">
        <v>10305</v>
      </c>
      <c r="B25" s="434" t="s">
        <v>77</v>
      </c>
      <c r="C25" s="438">
        <v>46206</v>
      </c>
      <c r="D25" s="437"/>
    </row>
    <row r="26" s="4" customFormat="1" ht="25.05" customHeight="1" spans="1:4">
      <c r="A26" s="414">
        <v>10306</v>
      </c>
      <c r="B26" s="434" t="s">
        <v>78</v>
      </c>
      <c r="C26" s="438">
        <v>0</v>
      </c>
      <c r="D26" s="438"/>
    </row>
    <row r="27" s="4" customFormat="1" ht="25.05" customHeight="1" spans="1:4">
      <c r="A27" s="414">
        <v>10307</v>
      </c>
      <c r="B27" s="434" t="s">
        <v>79</v>
      </c>
      <c r="C27" s="438">
        <v>30261</v>
      </c>
      <c r="D27" s="437"/>
    </row>
    <row r="28" s="4" customFormat="1" ht="25.05" customHeight="1" spans="1:4">
      <c r="A28" s="414">
        <v>10308</v>
      </c>
      <c r="B28" s="439" t="s">
        <v>80</v>
      </c>
      <c r="C28" s="438">
        <v>804</v>
      </c>
      <c r="D28" s="437"/>
    </row>
    <row r="29" s="4" customFormat="1" ht="25.05" customHeight="1" spans="1:4">
      <c r="A29" s="414">
        <v>10309</v>
      </c>
      <c r="B29" s="439" t="s">
        <v>81</v>
      </c>
      <c r="C29" s="438">
        <v>5090</v>
      </c>
      <c r="D29" s="437"/>
    </row>
    <row r="30" s="4" customFormat="1" ht="25.05" customHeight="1" spans="1:4">
      <c r="A30" s="414">
        <v>10399</v>
      </c>
      <c r="B30" s="439" t="s">
        <v>82</v>
      </c>
      <c r="C30" s="438">
        <v>5069</v>
      </c>
      <c r="D30" s="437"/>
    </row>
    <row r="31" s="4" customFormat="1" ht="25.05" customHeight="1" spans="1:4">
      <c r="A31" s="414">
        <v>110</v>
      </c>
      <c r="B31" s="440" t="s">
        <v>997</v>
      </c>
      <c r="C31" s="441">
        <f>SUM(XFD32:XFD38)</f>
        <v>0</v>
      </c>
      <c r="D31" s="442"/>
    </row>
    <row r="32" s="4" customFormat="1" ht="25.05" customHeight="1" spans="1:4">
      <c r="A32" s="414">
        <v>11001</v>
      </c>
      <c r="B32" s="439" t="s">
        <v>84</v>
      </c>
      <c r="C32" s="438">
        <v>40687</v>
      </c>
      <c r="D32" s="442"/>
    </row>
    <row r="33" s="4" customFormat="1" ht="25.05" customHeight="1" spans="1:4">
      <c r="A33" s="414">
        <v>11002</v>
      </c>
      <c r="B33" s="439" t="s">
        <v>85</v>
      </c>
      <c r="C33" s="438">
        <v>1051986</v>
      </c>
      <c r="D33" s="442"/>
    </row>
    <row r="34" s="4" customFormat="1" ht="25.05" customHeight="1" spans="1:4">
      <c r="A34" s="414">
        <v>11003</v>
      </c>
      <c r="B34" s="439" t="s">
        <v>86</v>
      </c>
      <c r="C34" s="438">
        <v>86933</v>
      </c>
      <c r="D34" s="442"/>
    </row>
    <row r="35" s="4" customFormat="1" ht="25.05" customHeight="1" spans="1:4">
      <c r="A35" s="414">
        <v>11008</v>
      </c>
      <c r="B35" s="439" t="s">
        <v>87</v>
      </c>
      <c r="C35" s="438">
        <v>193286</v>
      </c>
      <c r="D35" s="442"/>
    </row>
    <row r="36" s="4" customFormat="1" ht="25.05" customHeight="1" spans="1:4">
      <c r="A36" s="414">
        <v>11009</v>
      </c>
      <c r="B36" s="439" t="s">
        <v>88</v>
      </c>
      <c r="C36" s="438">
        <v>201908.733</v>
      </c>
      <c r="D36" s="442"/>
    </row>
    <row r="37" s="4" customFormat="1" ht="25.05" customHeight="1" spans="1:4">
      <c r="A37" s="414">
        <v>11011</v>
      </c>
      <c r="B37" s="439" t="s">
        <v>89</v>
      </c>
      <c r="C37" s="438">
        <v>78101</v>
      </c>
      <c r="D37" s="442"/>
    </row>
    <row r="38" s="4" customFormat="1" ht="25.05" customHeight="1" spans="1:4">
      <c r="A38" s="414">
        <v>11015</v>
      </c>
      <c r="B38" s="439" t="s">
        <v>90</v>
      </c>
      <c r="C38" s="438">
        <v>22047</v>
      </c>
      <c r="D38" s="442"/>
    </row>
    <row r="39" s="4" customFormat="1" ht="25.05" customHeight="1" spans="1:4">
      <c r="A39" s="414"/>
      <c r="B39" s="439"/>
      <c r="C39" s="438"/>
      <c r="D39" s="442"/>
    </row>
    <row r="40" s="4" customFormat="1" ht="25.05" customHeight="1" spans="1:4">
      <c r="A40" s="414"/>
      <c r="B40" s="418" t="s">
        <v>91</v>
      </c>
      <c r="C40" s="441">
        <f>XFD31+XFD5</f>
        <v>0</v>
      </c>
      <c r="D40" s="442"/>
    </row>
    <row r="41" s="277" customFormat="1" ht="12.75" customHeight="1" spans="1:4">
      <c r="A41" s="443"/>
      <c r="B41" s="443"/>
      <c r="C41" s="444"/>
      <c r="D41" s="443"/>
    </row>
    <row r="42" s="277" customFormat="1" ht="12.75" customHeight="1" spans="1:4">
      <c r="A42" s="443"/>
      <c r="B42" s="443"/>
      <c r="C42" s="444"/>
      <c r="D42" s="443"/>
    </row>
    <row r="43" s="277" customFormat="1" ht="12.75" customHeight="1" spans="1:4">
      <c r="A43" s="443"/>
      <c r="B43" s="443"/>
      <c r="C43" s="444"/>
      <c r="D43" s="443"/>
    </row>
    <row r="44" s="277" customFormat="1" ht="12.75" spans="1:4">
      <c r="A44" s="443"/>
      <c r="B44" s="443"/>
      <c r="C44" s="444"/>
      <c r="D44" s="443"/>
    </row>
    <row r="45" s="277" customFormat="1" ht="12.75" spans="1:4">
      <c r="A45" s="443"/>
      <c r="B45" s="443"/>
      <c r="C45" s="444"/>
      <c r="D45" s="443"/>
    </row>
    <row r="46" s="277" customFormat="1" ht="12.75" spans="1:4">
      <c r="A46" s="443"/>
      <c r="B46" s="443"/>
      <c r="C46" s="444"/>
      <c r="D46" s="443"/>
    </row>
    <row r="47" s="277" customFormat="1" ht="12.75" spans="1:4">
      <c r="A47" s="443"/>
      <c r="B47" s="443"/>
      <c r="C47" s="444"/>
      <c r="D47" s="443"/>
    </row>
    <row r="48" s="277" customFormat="1" ht="12.75" spans="1:4">
      <c r="A48" s="443"/>
      <c r="B48" s="443"/>
      <c r="C48" s="444"/>
      <c r="D48" s="443"/>
    </row>
    <row r="49" s="277" customFormat="1" ht="12.75" spans="1:4">
      <c r="A49" s="443"/>
      <c r="B49" s="443"/>
      <c r="C49" s="444"/>
      <c r="D49" s="443"/>
    </row>
    <row r="50" s="277" customFormat="1" ht="12.75" spans="1:4">
      <c r="A50" s="443"/>
      <c r="B50" s="443"/>
      <c r="C50" s="444"/>
      <c r="D50" s="443"/>
    </row>
    <row r="51" s="277" customFormat="1" ht="12.75" spans="1:4">
      <c r="A51" s="443"/>
      <c r="B51" s="443"/>
      <c r="C51" s="444"/>
      <c r="D51" s="443"/>
    </row>
    <row r="52" s="277" customFormat="1" ht="12.75" spans="1:4">
      <c r="A52" s="443"/>
      <c r="B52" s="443"/>
      <c r="C52" s="444"/>
      <c r="D52" s="443"/>
    </row>
    <row r="53" s="277" customFormat="1" ht="12.75" spans="1:4">
      <c r="A53" s="443"/>
      <c r="B53" s="443"/>
      <c r="C53" s="444"/>
      <c r="D53" s="443"/>
    </row>
    <row r="54" s="277" customFormat="1" ht="12.75" spans="1:4">
      <c r="A54" s="443"/>
      <c r="B54" s="443"/>
      <c r="C54" s="444"/>
      <c r="D54" s="443"/>
    </row>
    <row r="55" s="277" customFormat="1" ht="12.75" spans="1:4">
      <c r="A55" s="443"/>
      <c r="B55" s="443"/>
      <c r="C55" s="444"/>
      <c r="D55" s="443"/>
    </row>
    <row r="56" s="277" customFormat="1" ht="12.75" spans="1:4">
      <c r="A56" s="443"/>
      <c r="B56" s="443"/>
      <c r="C56" s="444"/>
      <c r="D56" s="443"/>
    </row>
    <row r="57" s="277" customFormat="1" ht="12.75" spans="1:4">
      <c r="A57" s="443"/>
      <c r="B57" s="443"/>
      <c r="C57" s="444"/>
      <c r="D57" s="443"/>
    </row>
    <row r="58" s="277" customFormat="1" ht="12.75" spans="1:4">
      <c r="A58" s="443"/>
      <c r="B58" s="443"/>
      <c r="C58" s="444"/>
      <c r="D58" s="443"/>
    </row>
    <row r="59" s="277" customFormat="1" ht="12.75" spans="1:4">
      <c r="A59" s="443"/>
      <c r="B59" s="443"/>
      <c r="C59" s="444"/>
      <c r="D59" s="443"/>
    </row>
    <row r="60" s="277" customFormat="1" ht="12.75" spans="1:4">
      <c r="A60" s="443"/>
      <c r="B60" s="443"/>
      <c r="C60" s="444"/>
      <c r="D60" s="443"/>
    </row>
    <row r="61" s="277" customFormat="1" ht="12.75" spans="1:4">
      <c r="A61" s="443"/>
      <c r="B61" s="443"/>
      <c r="C61" s="444"/>
      <c r="D61" s="443"/>
    </row>
    <row r="62" s="277" customFormat="1" ht="12.75" spans="1:4">
      <c r="A62" s="443"/>
      <c r="B62" s="443"/>
      <c r="C62" s="444"/>
      <c r="D62" s="443"/>
    </row>
    <row r="63" s="277" customFormat="1" ht="12.75" spans="1:4">
      <c r="A63" s="443"/>
      <c r="B63" s="443"/>
      <c r="C63" s="444"/>
      <c r="D63" s="443"/>
    </row>
    <row r="64" s="277" customFormat="1" ht="12.75" spans="1:4">
      <c r="A64" s="443"/>
      <c r="B64" s="443"/>
      <c r="C64" s="444"/>
      <c r="D64" s="443"/>
    </row>
    <row r="65" s="277" customFormat="1" ht="12.75" spans="1:4">
      <c r="A65" s="443"/>
      <c r="B65" s="443"/>
      <c r="C65" s="444"/>
      <c r="D65" s="443"/>
    </row>
    <row r="66" s="277" customFormat="1" ht="12.75" spans="1:4">
      <c r="A66" s="443"/>
      <c r="B66" s="443"/>
      <c r="C66" s="444"/>
      <c r="D66" s="443"/>
    </row>
    <row r="67" s="277" customFormat="1" ht="12.75" spans="1:4">
      <c r="A67" s="443"/>
      <c r="B67" s="443"/>
      <c r="C67" s="444"/>
      <c r="D67" s="443"/>
    </row>
    <row r="68" s="277" customFormat="1" ht="12.75" spans="1:4">
      <c r="A68" s="443"/>
      <c r="B68" s="443"/>
      <c r="C68" s="444"/>
      <c r="D68" s="443"/>
    </row>
    <row r="69" s="277" customFormat="1" ht="12.75" spans="1:4">
      <c r="A69" s="443"/>
      <c r="B69" s="443"/>
      <c r="C69" s="444"/>
      <c r="D69" s="443"/>
    </row>
    <row r="70" s="277" customFormat="1" ht="12.75" spans="1:4">
      <c r="A70" s="443"/>
      <c r="B70" s="443"/>
      <c r="C70" s="444"/>
      <c r="D70" s="443"/>
    </row>
    <row r="71" s="277" customFormat="1" ht="12.75" spans="1:4">
      <c r="A71" s="443"/>
      <c r="B71" s="443"/>
      <c r="C71" s="444"/>
      <c r="D71" s="443"/>
    </row>
    <row r="72" s="277" customFormat="1" ht="12.75" spans="1:4">
      <c r="A72" s="443"/>
      <c r="B72" s="443"/>
      <c r="C72" s="444"/>
      <c r="D72" s="443"/>
    </row>
    <row r="73" s="277" customFormat="1" ht="12.75" spans="1:4">
      <c r="A73" s="443"/>
      <c r="B73" s="443"/>
      <c r="C73" s="444"/>
      <c r="D73" s="443"/>
    </row>
    <row r="74" s="277" customFormat="1" ht="12.75" spans="1:4">
      <c r="A74" s="443"/>
      <c r="B74" s="443"/>
      <c r="C74" s="444"/>
      <c r="D74" s="443"/>
    </row>
    <row r="75" s="277" customFormat="1" ht="12.75" spans="1:4">
      <c r="A75" s="443"/>
      <c r="B75" s="443"/>
      <c r="C75" s="444"/>
      <c r="D75" s="443"/>
    </row>
    <row r="76" s="277" customFormat="1" ht="12.75" spans="1:4">
      <c r="A76" s="443"/>
      <c r="B76" s="443"/>
      <c r="C76" s="444"/>
      <c r="D76" s="443"/>
    </row>
    <row r="77" s="277" customFormat="1" ht="12.75" spans="1:4">
      <c r="A77" s="443"/>
      <c r="B77" s="443"/>
      <c r="C77" s="444"/>
      <c r="D77" s="443"/>
    </row>
    <row r="78" s="277" customFormat="1" ht="12.75" spans="1:4">
      <c r="A78" s="443"/>
      <c r="B78" s="443"/>
      <c r="C78" s="444"/>
      <c r="D78" s="443"/>
    </row>
    <row r="79" s="277" customFormat="1" ht="12.75" spans="1:4">
      <c r="A79" s="443"/>
      <c r="B79" s="443"/>
      <c r="C79" s="444"/>
      <c r="D79" s="443"/>
    </row>
    <row r="80" s="277" customFormat="1" ht="12.75" spans="1:4">
      <c r="A80" s="443"/>
      <c r="B80" s="443"/>
      <c r="C80" s="444"/>
      <c r="D80" s="443"/>
    </row>
    <row r="81" s="277" customFormat="1" ht="12.75" spans="1:4">
      <c r="A81" s="443"/>
      <c r="B81" s="443"/>
      <c r="C81" s="444"/>
      <c r="D81" s="443"/>
    </row>
    <row r="82" s="277" customFormat="1" ht="12.75" spans="1:4">
      <c r="A82" s="443"/>
      <c r="B82" s="443"/>
      <c r="C82" s="444"/>
      <c r="D82" s="443"/>
    </row>
    <row r="83" s="277" customFormat="1" ht="12.75" spans="1:4">
      <c r="A83" s="443"/>
      <c r="B83" s="443"/>
      <c r="C83" s="444"/>
      <c r="D83" s="443"/>
    </row>
    <row r="84" s="277" customFormat="1" ht="12.75" spans="1:4">
      <c r="A84" s="443"/>
      <c r="B84" s="443"/>
      <c r="C84" s="444"/>
      <c r="D84" s="443"/>
    </row>
    <row r="85" s="277" customFormat="1" ht="12.75" spans="1:4">
      <c r="A85" s="443"/>
      <c r="B85" s="443"/>
      <c r="C85" s="444"/>
      <c r="D85" s="443"/>
    </row>
    <row r="86" s="277" customFormat="1" ht="12.75" spans="1:4">
      <c r="A86" s="443"/>
      <c r="B86" s="443"/>
      <c r="C86" s="444"/>
      <c r="D86" s="443"/>
    </row>
    <row r="87" s="277" customFormat="1" ht="12.75" spans="1:4">
      <c r="A87" s="443"/>
      <c r="B87" s="443"/>
      <c r="C87" s="444"/>
      <c r="D87" s="443"/>
    </row>
    <row r="88" s="277" customFormat="1" ht="12.75" spans="1:4">
      <c r="A88" s="443"/>
      <c r="B88" s="443"/>
      <c r="C88" s="444"/>
      <c r="D88" s="443"/>
    </row>
    <row r="89" s="277" customFormat="1" ht="12.75" spans="1:4">
      <c r="A89" s="443"/>
      <c r="B89" s="443"/>
      <c r="C89" s="444"/>
      <c r="D89" s="443"/>
    </row>
    <row r="90" s="277" customFormat="1" ht="12.75" spans="1:4">
      <c r="A90" s="443"/>
      <c r="B90" s="443"/>
      <c r="C90" s="444"/>
      <c r="D90" s="443"/>
    </row>
    <row r="91" s="277" customFormat="1" ht="12.75" spans="1:4">
      <c r="A91" s="443"/>
      <c r="B91" s="443"/>
      <c r="C91" s="444"/>
      <c r="D91" s="443"/>
    </row>
    <row r="92" s="277" customFormat="1" ht="12.75" spans="1:4">
      <c r="A92" s="443"/>
      <c r="B92" s="443"/>
      <c r="C92" s="444"/>
      <c r="D92" s="443"/>
    </row>
    <row r="93" s="277" customFormat="1" ht="12.75" spans="1:4">
      <c r="A93" s="443"/>
      <c r="B93" s="443"/>
      <c r="C93" s="444"/>
      <c r="D93" s="443"/>
    </row>
    <row r="94" s="277" customFormat="1" ht="12.75" spans="1:4">
      <c r="A94" s="443"/>
      <c r="B94" s="443"/>
      <c r="C94" s="444"/>
      <c r="D94" s="443"/>
    </row>
    <row r="95" s="277" customFormat="1" ht="12.75" spans="1:4">
      <c r="A95" s="443"/>
      <c r="B95" s="443"/>
      <c r="C95" s="444"/>
      <c r="D95" s="443"/>
    </row>
    <row r="96" s="277" customFormat="1" ht="12.75" spans="1:4">
      <c r="A96" s="443"/>
      <c r="B96" s="443"/>
      <c r="C96" s="444"/>
      <c r="D96" s="443"/>
    </row>
    <row r="97" s="277" customFormat="1" ht="12.75" spans="1:4">
      <c r="A97" s="443"/>
      <c r="B97" s="443"/>
      <c r="C97" s="444"/>
      <c r="D97" s="443"/>
    </row>
    <row r="98" s="277" customFormat="1" ht="12.75" spans="1:4">
      <c r="A98" s="443"/>
      <c r="B98" s="443"/>
      <c r="C98" s="444"/>
      <c r="D98" s="443"/>
    </row>
    <row r="99" s="277" customFormat="1" ht="12.75" spans="1:4">
      <c r="A99" s="443"/>
      <c r="B99" s="443"/>
      <c r="C99" s="444"/>
      <c r="D99" s="443"/>
    </row>
    <row r="100" s="277" customFormat="1" ht="12.75" spans="1:4">
      <c r="A100" s="443"/>
      <c r="B100" s="443"/>
      <c r="C100" s="444"/>
      <c r="D100" s="443"/>
    </row>
    <row r="101" s="277" customFormat="1" ht="12.75" spans="1:4">
      <c r="A101" s="443"/>
      <c r="B101" s="443"/>
      <c r="C101" s="444"/>
      <c r="D101" s="443"/>
    </row>
    <row r="102" s="277" customFormat="1" ht="12.75" spans="1:4">
      <c r="A102" s="443"/>
      <c r="B102" s="443"/>
      <c r="C102" s="444"/>
      <c r="D102" s="443"/>
    </row>
    <row r="103" s="277" customFormat="1" ht="12.75" spans="1:4">
      <c r="A103" s="443"/>
      <c r="B103" s="443"/>
      <c r="C103" s="444"/>
      <c r="D103" s="443"/>
    </row>
    <row r="104" s="277" customFormat="1" ht="12.75" spans="1:4">
      <c r="A104" s="443"/>
      <c r="B104" s="443"/>
      <c r="C104" s="444"/>
      <c r="D104" s="443"/>
    </row>
    <row r="105" s="277" customFormat="1" ht="12.75" spans="1:4">
      <c r="A105" s="443"/>
      <c r="B105" s="443"/>
      <c r="C105" s="444"/>
      <c r="D105" s="443"/>
    </row>
    <row r="106" s="277" customFormat="1" ht="12.75" spans="1:4">
      <c r="A106" s="443"/>
      <c r="B106" s="443"/>
      <c r="C106" s="444"/>
      <c r="D106" s="443"/>
    </row>
    <row r="107" s="277" customFormat="1" ht="12.75" spans="1:4">
      <c r="A107" s="443"/>
      <c r="B107" s="443"/>
      <c r="C107" s="444"/>
      <c r="D107" s="443"/>
    </row>
    <row r="108" s="277" customFormat="1" ht="12.75" spans="1:4">
      <c r="A108" s="443"/>
      <c r="B108" s="443"/>
      <c r="C108" s="444"/>
      <c r="D108" s="443"/>
    </row>
    <row r="109" s="277" customFormat="1" ht="12.75" spans="1:4">
      <c r="A109" s="443"/>
      <c r="B109" s="443"/>
      <c r="C109" s="444"/>
      <c r="D109" s="443"/>
    </row>
    <row r="110" s="277" customFormat="1" ht="12.75" spans="1:4">
      <c r="A110" s="443"/>
      <c r="B110" s="443"/>
      <c r="C110" s="444"/>
      <c r="D110" s="443"/>
    </row>
    <row r="111" s="277" customFormat="1" ht="12.75" spans="1:4">
      <c r="A111" s="443"/>
      <c r="B111" s="443"/>
      <c r="C111" s="444"/>
      <c r="D111" s="443"/>
    </row>
    <row r="112" s="277" customFormat="1" ht="12.75" spans="1:4">
      <c r="A112" s="443"/>
      <c r="B112" s="443"/>
      <c r="C112" s="444"/>
      <c r="D112" s="443"/>
    </row>
    <row r="113" s="277" customFormat="1" ht="12.75" spans="1:4">
      <c r="A113" s="443"/>
      <c r="B113" s="443"/>
      <c r="C113" s="444"/>
      <c r="D113" s="443"/>
    </row>
    <row r="114" s="277" customFormat="1" ht="12.75" spans="1:4">
      <c r="A114" s="443"/>
      <c r="B114" s="443"/>
      <c r="C114" s="444"/>
      <c r="D114" s="443"/>
    </row>
    <row r="115" s="277" customFormat="1" ht="12.75" spans="1:4">
      <c r="A115" s="443"/>
      <c r="B115" s="443"/>
      <c r="C115" s="444"/>
      <c r="D115" s="443"/>
    </row>
    <row r="116" s="277" customFormat="1" ht="12.75" spans="1:4">
      <c r="A116" s="443"/>
      <c r="B116" s="443"/>
      <c r="C116" s="444"/>
      <c r="D116" s="443"/>
    </row>
    <row r="117" s="277" customFormat="1" ht="12.75" spans="1:4">
      <c r="A117" s="443"/>
      <c r="B117" s="443"/>
      <c r="C117" s="444"/>
      <c r="D117" s="443"/>
    </row>
    <row r="118" s="277" customFormat="1" ht="12.75" spans="1:4">
      <c r="A118" s="443"/>
      <c r="B118" s="443"/>
      <c r="C118" s="444"/>
      <c r="D118" s="443"/>
    </row>
    <row r="119" s="277" customFormat="1" ht="12.75" spans="1:4">
      <c r="A119" s="443"/>
      <c r="B119" s="443"/>
      <c r="C119" s="444"/>
      <c r="D119" s="443"/>
    </row>
    <row r="120" s="277" customFormat="1" ht="12.75" spans="1:4">
      <c r="A120" s="443"/>
      <c r="B120" s="443"/>
      <c r="C120" s="444"/>
      <c r="D120" s="443"/>
    </row>
    <row r="121" s="277" customFormat="1" ht="12.75" spans="1:4">
      <c r="A121" s="443"/>
      <c r="B121" s="443"/>
      <c r="C121" s="444"/>
      <c r="D121" s="443"/>
    </row>
    <row r="122" s="277" customFormat="1" ht="12.75" spans="1:4">
      <c r="A122" s="443"/>
      <c r="B122" s="443"/>
      <c r="C122" s="444"/>
      <c r="D122" s="443"/>
    </row>
    <row r="123" s="277" customFormat="1" ht="12.75" spans="1:4">
      <c r="A123" s="443"/>
      <c r="B123" s="443"/>
      <c r="C123" s="444"/>
      <c r="D123" s="443"/>
    </row>
    <row r="124" s="277" customFormat="1" ht="12.75" spans="1:4">
      <c r="A124" s="443"/>
      <c r="B124" s="443"/>
      <c r="C124" s="444"/>
      <c r="D124" s="443"/>
    </row>
    <row r="125" s="277" customFormat="1" ht="12.75" spans="1:4">
      <c r="A125" s="443"/>
      <c r="B125" s="443"/>
      <c r="C125" s="444"/>
      <c r="D125" s="443"/>
    </row>
    <row r="126" s="277" customFormat="1" ht="12.75" spans="1:4">
      <c r="A126" s="443"/>
      <c r="B126" s="443"/>
      <c r="C126" s="444"/>
      <c r="D126" s="443"/>
    </row>
    <row r="127" s="277" customFormat="1" ht="12.75" spans="1:4">
      <c r="A127" s="443"/>
      <c r="B127" s="443"/>
      <c r="C127" s="444"/>
      <c r="D127" s="443"/>
    </row>
    <row r="128" s="277" customFormat="1" ht="12.75" spans="1:4">
      <c r="A128" s="443"/>
      <c r="B128" s="443"/>
      <c r="C128" s="444"/>
      <c r="D128" s="443"/>
    </row>
    <row r="129" s="277" customFormat="1" ht="12.75" spans="1:4">
      <c r="A129" s="443"/>
      <c r="B129" s="443"/>
      <c r="C129" s="444"/>
      <c r="D129" s="443"/>
    </row>
    <row r="130" s="277" customFormat="1" ht="12.75" spans="1:4">
      <c r="A130" s="443"/>
      <c r="B130" s="443"/>
      <c r="C130" s="444"/>
      <c r="D130" s="443"/>
    </row>
    <row r="131" s="277" customFormat="1" ht="12.75" spans="1:4">
      <c r="A131" s="443"/>
      <c r="B131" s="443"/>
      <c r="C131" s="444"/>
      <c r="D131" s="443"/>
    </row>
    <row r="132" s="277" customFormat="1" ht="12.75" spans="1:4">
      <c r="A132" s="443"/>
      <c r="B132" s="443"/>
      <c r="C132" s="444"/>
      <c r="D132" s="443"/>
    </row>
    <row r="133" s="277" customFormat="1" ht="12.75" spans="1:4">
      <c r="A133" s="443"/>
      <c r="B133" s="443"/>
      <c r="C133" s="444"/>
      <c r="D133" s="443"/>
    </row>
    <row r="134" s="277" customFormat="1" ht="12.75" spans="1:4">
      <c r="A134" s="443"/>
      <c r="B134" s="443"/>
      <c r="C134" s="444"/>
      <c r="D134" s="443"/>
    </row>
    <row r="135" s="277" customFormat="1" ht="12.75" spans="1:4">
      <c r="A135" s="443"/>
      <c r="B135" s="443"/>
      <c r="C135" s="444"/>
      <c r="D135" s="443"/>
    </row>
    <row r="136" s="277" customFormat="1" ht="12.75" spans="1:4">
      <c r="A136" s="443"/>
      <c r="B136" s="443"/>
      <c r="C136" s="444"/>
      <c r="D136" s="443"/>
    </row>
    <row r="137" s="277" customFormat="1" ht="12.75" spans="1:4">
      <c r="A137" s="443"/>
      <c r="B137" s="443"/>
      <c r="C137" s="444"/>
      <c r="D137" s="443"/>
    </row>
    <row r="138" s="277" customFormat="1" ht="12.75" spans="1:4">
      <c r="A138" s="443"/>
      <c r="B138" s="443"/>
      <c r="C138" s="444"/>
      <c r="D138" s="443"/>
    </row>
    <row r="139" s="277" customFormat="1" ht="12.75" spans="1:4">
      <c r="A139" s="443"/>
      <c r="B139" s="443"/>
      <c r="C139" s="444"/>
      <c r="D139" s="443"/>
    </row>
    <row r="140" s="277" customFormat="1" ht="12.75" spans="1:4">
      <c r="A140" s="443"/>
      <c r="B140" s="443"/>
      <c r="C140" s="444"/>
      <c r="D140" s="443"/>
    </row>
    <row r="141" s="277" customFormat="1" ht="12.75" spans="1:4">
      <c r="A141" s="443"/>
      <c r="B141" s="443"/>
      <c r="C141" s="444"/>
      <c r="D141" s="443"/>
    </row>
    <row r="142" s="277" customFormat="1" ht="12.75" spans="1:4">
      <c r="A142" s="443"/>
      <c r="B142" s="443"/>
      <c r="C142" s="444"/>
      <c r="D142" s="443"/>
    </row>
    <row r="143" s="277" customFormat="1" ht="12.75" spans="1:4">
      <c r="A143" s="443"/>
      <c r="B143" s="443"/>
      <c r="C143" s="444"/>
      <c r="D143" s="443"/>
    </row>
    <row r="144" s="277" customFormat="1" ht="12.75" spans="1:4">
      <c r="A144" s="443"/>
      <c r="B144" s="443"/>
      <c r="C144" s="444"/>
      <c r="D144" s="443"/>
    </row>
    <row r="145" s="277" customFormat="1" ht="12.75" spans="1:4">
      <c r="A145" s="443"/>
      <c r="B145" s="443"/>
      <c r="C145" s="444"/>
      <c r="D145" s="443"/>
    </row>
    <row r="146" s="277" customFormat="1" ht="12.75" spans="1:4">
      <c r="A146" s="443"/>
      <c r="B146" s="443"/>
      <c r="C146" s="444"/>
      <c r="D146" s="443"/>
    </row>
    <row r="147" s="277" customFormat="1" ht="12.75" spans="1:4">
      <c r="A147" s="443"/>
      <c r="B147" s="443"/>
      <c r="C147" s="444"/>
      <c r="D147" s="443"/>
    </row>
    <row r="148" s="277" customFormat="1" ht="12.75" spans="1:4">
      <c r="A148" s="443"/>
      <c r="B148" s="443"/>
      <c r="C148" s="444"/>
      <c r="D148" s="443"/>
    </row>
    <row r="149" s="277" customFormat="1" ht="12.75" spans="1:4">
      <c r="A149" s="443"/>
      <c r="B149" s="443"/>
      <c r="C149" s="444"/>
      <c r="D149" s="443"/>
    </row>
    <row r="150" s="277" customFormat="1" ht="12.75" spans="1:4">
      <c r="A150" s="443"/>
      <c r="B150" s="443"/>
      <c r="C150" s="444"/>
      <c r="D150" s="443"/>
    </row>
    <row r="151" s="277" customFormat="1" ht="12.75" spans="1:4">
      <c r="A151" s="443"/>
      <c r="B151" s="443"/>
      <c r="C151" s="444"/>
      <c r="D151" s="443"/>
    </row>
    <row r="152" s="277" customFormat="1" ht="12.75" spans="1:4">
      <c r="A152" s="443"/>
      <c r="B152" s="443"/>
      <c r="C152" s="444"/>
      <c r="D152" s="443"/>
    </row>
    <row r="153" s="277" customFormat="1" ht="12.75" spans="1:4">
      <c r="A153" s="443"/>
      <c r="B153" s="443"/>
      <c r="C153" s="444"/>
      <c r="D153" s="443"/>
    </row>
    <row r="154" s="277" customFormat="1" ht="12.75" spans="1:4">
      <c r="A154" s="443"/>
      <c r="B154" s="443"/>
      <c r="C154" s="444"/>
      <c r="D154" s="443"/>
    </row>
    <row r="155" s="277" customFormat="1" ht="12.75" spans="1:4">
      <c r="A155" s="443"/>
      <c r="B155" s="443"/>
      <c r="C155" s="444"/>
      <c r="D155" s="443"/>
    </row>
    <row r="156" s="277" customFormat="1" ht="12.75" spans="1:4">
      <c r="A156" s="443"/>
      <c r="B156" s="443"/>
      <c r="C156" s="444"/>
      <c r="D156" s="443"/>
    </row>
    <row r="157" s="277" customFormat="1" ht="12.75" spans="1:4">
      <c r="A157" s="443"/>
      <c r="B157" s="443"/>
      <c r="C157" s="444"/>
      <c r="D157" s="443"/>
    </row>
  </sheetData>
  <mergeCells count="2">
    <mergeCell ref="A2:D2"/>
    <mergeCell ref="C3:D3"/>
  </mergeCells>
  <pageMargins left="0.786806" right="0.786806" top="0.944444" bottom="0.747917" header="0.314583" footer="0.511806"/>
  <pageSetup paperSize="9" scale="90" firstPageNumber="46" orientation="portrait" useFirstPageNumber="1" horizontalDpi="600" verticalDpi="600"/>
  <headerFooter>
    <oddFooter>&amp;C&amp;"Times New Roman"&amp;12—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9"/>
  <sheetViews>
    <sheetView showZeros="0" workbookViewId="0">
      <pane ySplit="4" topLeftCell="A5" activePane="bottomLeft" state="frozen"/>
      <selection/>
      <selection pane="bottomLeft" activeCell="A1" sqref="A1"/>
    </sheetView>
  </sheetViews>
  <sheetFormatPr defaultColWidth="9" defaultRowHeight="15" customHeight="1" outlineLevelCol="2"/>
  <cols>
    <col min="1" max="1" width="15.8833333333333" style="405" customWidth="1"/>
    <col min="2" max="2" width="45" style="405" customWidth="1"/>
    <col min="3" max="3" width="17.4416666666667" style="406" customWidth="1"/>
    <col min="4" max="257" width="9" style="4" customWidth="1"/>
  </cols>
  <sheetData>
    <row r="1" ht="23.25" customHeight="1" spans="1:2">
      <c r="A1" s="356" t="s">
        <v>998</v>
      </c>
      <c r="B1" s="407"/>
    </row>
    <row r="2" ht="26.25" spans="1:3">
      <c r="A2" s="408" t="s">
        <v>999</v>
      </c>
      <c r="B2" s="409"/>
      <c r="C2" s="409"/>
    </row>
    <row r="3" ht="33.75" customHeight="1" spans="3:3">
      <c r="C3" s="406" t="s">
        <v>1000</v>
      </c>
    </row>
    <row r="4" ht="25.5" customHeight="1" spans="1:3">
      <c r="A4" s="410" t="s">
        <v>94</v>
      </c>
      <c r="B4" s="410" t="s">
        <v>95</v>
      </c>
      <c r="C4" s="411" t="s">
        <v>703</v>
      </c>
    </row>
    <row r="5" ht="25.5" customHeight="1" spans="1:3">
      <c r="A5" s="412"/>
      <c r="B5" s="413" t="s">
        <v>1001</v>
      </c>
      <c r="C5" s="412">
        <f>SUM(XFD6:XFD29)</f>
        <v>0</v>
      </c>
    </row>
    <row r="6" ht="25.5" customHeight="1" spans="1:3">
      <c r="A6" s="414">
        <v>201</v>
      </c>
      <c r="B6" s="415" t="s">
        <v>97</v>
      </c>
      <c r="C6" s="416">
        <v>244708.63</v>
      </c>
    </row>
    <row r="7" ht="25.5" customHeight="1" spans="1:3">
      <c r="A7" s="414">
        <v>203</v>
      </c>
      <c r="B7" s="415" t="s">
        <v>98</v>
      </c>
      <c r="C7" s="416">
        <v>299.6</v>
      </c>
    </row>
    <row r="8" ht="25.5" customHeight="1" spans="1:3">
      <c r="A8" s="414">
        <v>204</v>
      </c>
      <c r="B8" s="415" t="s">
        <v>99</v>
      </c>
      <c r="C8" s="416">
        <v>69744.32</v>
      </c>
    </row>
    <row r="9" ht="25.5" customHeight="1" spans="1:3">
      <c r="A9" s="414">
        <v>205</v>
      </c>
      <c r="B9" s="415" t="s">
        <v>100</v>
      </c>
      <c r="C9" s="416">
        <v>262081.54</v>
      </c>
    </row>
    <row r="10" ht="25.5" customHeight="1" spans="1:3">
      <c r="A10" s="414">
        <v>206</v>
      </c>
      <c r="B10" s="415" t="s">
        <v>101</v>
      </c>
      <c r="C10" s="416">
        <v>18830.3</v>
      </c>
    </row>
    <row r="11" ht="25.5" customHeight="1" spans="1:3">
      <c r="A11" s="414">
        <v>207</v>
      </c>
      <c r="B11" s="415" t="s">
        <v>102</v>
      </c>
      <c r="C11" s="416">
        <v>18524.45</v>
      </c>
    </row>
    <row r="12" ht="25.5" customHeight="1" spans="1:3">
      <c r="A12" s="414">
        <v>208</v>
      </c>
      <c r="B12" s="415" t="s">
        <v>103</v>
      </c>
      <c r="C12" s="416">
        <v>333574.8205</v>
      </c>
    </row>
    <row r="13" ht="25.5" customHeight="1" spans="1:3">
      <c r="A13" s="414">
        <v>210</v>
      </c>
      <c r="B13" s="415" t="s">
        <v>104</v>
      </c>
      <c r="C13" s="416">
        <v>220453.562</v>
      </c>
    </row>
    <row r="14" ht="25.5" customHeight="1" spans="1:3">
      <c r="A14" s="414">
        <v>211</v>
      </c>
      <c r="B14" s="415" t="s">
        <v>105</v>
      </c>
      <c r="C14" s="416">
        <v>40512</v>
      </c>
    </row>
    <row r="15" ht="25.5" customHeight="1" spans="1:3">
      <c r="A15" s="414">
        <v>212</v>
      </c>
      <c r="B15" s="415" t="s">
        <v>106</v>
      </c>
      <c r="C15" s="416">
        <v>87388.706</v>
      </c>
    </row>
    <row r="16" ht="25.5" customHeight="1" spans="1:3">
      <c r="A16" s="414">
        <v>213</v>
      </c>
      <c r="B16" s="415" t="s">
        <v>107</v>
      </c>
      <c r="C16" s="416">
        <v>182878.49</v>
      </c>
    </row>
    <row r="17" ht="25.5" customHeight="1" spans="1:3">
      <c r="A17" s="414">
        <v>214</v>
      </c>
      <c r="B17" s="415" t="s">
        <v>108</v>
      </c>
      <c r="C17" s="416">
        <v>80329.9625</v>
      </c>
    </row>
    <row r="18" ht="25.5" customHeight="1" spans="1:3">
      <c r="A18" s="414">
        <v>215</v>
      </c>
      <c r="B18" s="415" t="s">
        <v>109</v>
      </c>
      <c r="C18" s="416">
        <v>48461</v>
      </c>
    </row>
    <row r="19" ht="25.5" customHeight="1" spans="1:3">
      <c r="A19" s="414">
        <v>216</v>
      </c>
      <c r="B19" s="415" t="s">
        <v>110</v>
      </c>
      <c r="C19" s="416">
        <v>6226</v>
      </c>
    </row>
    <row r="20" ht="25.5" customHeight="1" spans="1:3">
      <c r="A20" s="414">
        <v>217</v>
      </c>
      <c r="B20" s="415" t="s">
        <v>111</v>
      </c>
      <c r="C20" s="416">
        <v>7794</v>
      </c>
    </row>
    <row r="21" ht="25.5" customHeight="1" spans="1:3">
      <c r="A21" s="414">
        <v>219</v>
      </c>
      <c r="B21" s="415" t="s">
        <v>112</v>
      </c>
      <c r="C21" s="416">
        <v>216.3</v>
      </c>
    </row>
    <row r="22" ht="25.5" customHeight="1" spans="1:3">
      <c r="A22" s="414">
        <v>220</v>
      </c>
      <c r="B22" s="415" t="s">
        <v>113</v>
      </c>
      <c r="C22" s="416">
        <v>15569.472</v>
      </c>
    </row>
    <row r="23" ht="25.5" customHeight="1" spans="1:3">
      <c r="A23" s="414">
        <v>221</v>
      </c>
      <c r="B23" s="415" t="s">
        <v>114</v>
      </c>
      <c r="C23" s="416">
        <v>30930.51</v>
      </c>
    </row>
    <row r="24" ht="25.5" customHeight="1" spans="1:3">
      <c r="A24" s="414">
        <v>222</v>
      </c>
      <c r="B24" s="415" t="s">
        <v>115</v>
      </c>
      <c r="C24" s="416">
        <v>12453</v>
      </c>
    </row>
    <row r="25" ht="25.5" customHeight="1" spans="1:3">
      <c r="A25" s="414">
        <v>224</v>
      </c>
      <c r="B25" s="415" t="s">
        <v>116</v>
      </c>
      <c r="C25" s="416">
        <v>19566.4</v>
      </c>
    </row>
    <row r="26" ht="25.5" customHeight="1" spans="1:3">
      <c r="A26" s="414">
        <v>227</v>
      </c>
      <c r="B26" s="415" t="s">
        <v>117</v>
      </c>
      <c r="C26" s="416">
        <v>21200</v>
      </c>
    </row>
    <row r="27" ht="25.5" customHeight="1" spans="1:3">
      <c r="A27" s="414">
        <v>229</v>
      </c>
      <c r="B27" s="415" t="s">
        <v>118</v>
      </c>
      <c r="C27" s="416">
        <v>46609</v>
      </c>
    </row>
    <row r="28" ht="25.5" customHeight="1" spans="1:3">
      <c r="A28" s="414">
        <v>232</v>
      </c>
      <c r="B28" s="415" t="s">
        <v>119</v>
      </c>
      <c r="C28" s="416">
        <v>44957.67</v>
      </c>
    </row>
    <row r="29" ht="25.5" customHeight="1" spans="1:3">
      <c r="A29" s="414">
        <v>233</v>
      </c>
      <c r="B29" s="415" t="s">
        <v>120</v>
      </c>
      <c r="C29" s="416">
        <v>70</v>
      </c>
    </row>
    <row r="30" ht="25.5" customHeight="1" spans="1:3">
      <c r="A30" s="414"/>
      <c r="B30" s="417" t="s">
        <v>121</v>
      </c>
      <c r="C30" s="418">
        <f>XFD31+XFD35</f>
        <v>0</v>
      </c>
    </row>
    <row r="31" ht="25.5" customHeight="1" spans="1:3">
      <c r="A31" s="414">
        <v>230</v>
      </c>
      <c r="B31" s="419" t="s">
        <v>122</v>
      </c>
      <c r="C31" s="416">
        <f>SUM(XFD32:XFD34)</f>
        <v>0</v>
      </c>
    </row>
    <row r="32" ht="25.5" customHeight="1" spans="1:3">
      <c r="A32" s="414">
        <v>23006</v>
      </c>
      <c r="B32" s="420" t="s">
        <v>661</v>
      </c>
      <c r="C32" s="416">
        <v>132052</v>
      </c>
    </row>
    <row r="33" ht="25.5" customHeight="1" spans="1:3">
      <c r="A33" s="414">
        <v>23009</v>
      </c>
      <c r="B33" s="419" t="s">
        <v>124</v>
      </c>
      <c r="C33" s="416">
        <v>173426</v>
      </c>
    </row>
    <row r="34" ht="25.5" customHeight="1" spans="1:3">
      <c r="A34" s="414">
        <v>23015</v>
      </c>
      <c r="B34" s="419" t="s">
        <v>125</v>
      </c>
      <c r="C34" s="416">
        <v>3406</v>
      </c>
    </row>
    <row r="35" ht="25.5" customHeight="1" spans="1:3">
      <c r="A35" s="414">
        <v>231</v>
      </c>
      <c r="B35" s="419" t="s">
        <v>126</v>
      </c>
      <c r="C35" s="416">
        <f>XFD36</f>
        <v>0</v>
      </c>
    </row>
    <row r="36" ht="25.5" customHeight="1" spans="1:3">
      <c r="A36" s="414">
        <v>23103</v>
      </c>
      <c r="B36" s="420" t="s">
        <v>666</v>
      </c>
      <c r="C36" s="416">
        <v>91775</v>
      </c>
    </row>
    <row r="37" ht="25.5" customHeight="1" spans="1:3">
      <c r="A37" s="421"/>
      <c r="B37" s="422"/>
      <c r="C37" s="412"/>
    </row>
    <row r="38" ht="25.5" customHeight="1" spans="1:3">
      <c r="A38" s="423"/>
      <c r="B38" s="424" t="s">
        <v>1002</v>
      </c>
      <c r="C38" s="425">
        <f>XFD30+XFD5</f>
        <v>0</v>
      </c>
    </row>
    <row r="39" spans="1:1">
      <c r="A39" s="426"/>
    </row>
  </sheetData>
  <mergeCells count="1">
    <mergeCell ref="A2:C2"/>
  </mergeCells>
  <pageMargins left="0.786806" right="0.786806" top="0.944444" bottom="0.747917" header="0.314583" footer="0.511806"/>
  <pageSetup paperSize="9" scale="90" firstPageNumber="48" orientation="portrait" useFirstPageNumber="1" horizontalDpi="600" verticalDpi="600"/>
  <headerFooter>
    <oddFooter>&amp;C&amp;"Times New Roman"&amp;12—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8"/>
  <sheetViews>
    <sheetView showZeros="0" workbookViewId="0">
      <selection activeCell="P30" sqref="P30"/>
    </sheetView>
  </sheetViews>
  <sheetFormatPr defaultColWidth="9" defaultRowHeight="15.75" customHeight="1" outlineLevelCol="4"/>
  <cols>
    <col min="1" max="1" width="11.2166666666667" style="2" customWidth="1"/>
    <col min="2" max="2" width="46.4416666666667" style="2" customWidth="1"/>
    <col min="3" max="3" width="13.2166666666667" style="395" customWidth="1"/>
    <col min="4" max="4" width="15" style="2" customWidth="1"/>
    <col min="5" max="256" width="9" style="2" customWidth="1"/>
  </cols>
  <sheetData>
    <row r="1" ht="23.25" customHeight="1" spans="1:1">
      <c r="A1" s="1" t="s">
        <v>1003</v>
      </c>
    </row>
    <row r="2" ht="27.75" customHeight="1" spans="1:4">
      <c r="A2" s="267" t="s">
        <v>1004</v>
      </c>
      <c r="B2" s="183"/>
      <c r="C2" s="183"/>
      <c r="D2" s="183"/>
    </row>
    <row r="3" s="4" customFormat="1" ht="23.25" customHeight="1" spans="2:4">
      <c r="B3" s="341"/>
      <c r="C3" s="396" t="s">
        <v>976</v>
      </c>
      <c r="D3" s="396"/>
    </row>
    <row r="4" s="4" customFormat="1" ht="18" customHeight="1" spans="1:4">
      <c r="A4" s="187" t="s">
        <v>1005</v>
      </c>
      <c r="B4" s="185" t="s">
        <v>1006</v>
      </c>
      <c r="C4" s="185" t="s">
        <v>994</v>
      </c>
      <c r="D4" s="269" t="s">
        <v>995</v>
      </c>
    </row>
    <row r="5" s="300" customFormat="1" ht="18" customHeight="1" spans="1:4">
      <c r="A5" s="397"/>
      <c r="B5" s="398" t="s">
        <v>1007</v>
      </c>
      <c r="C5" s="399">
        <f>XFD6+XFD22</f>
        <v>0</v>
      </c>
      <c r="D5" s="400"/>
    </row>
    <row r="6" s="4" customFormat="1" ht="18" customHeight="1" spans="1:4">
      <c r="A6" s="83">
        <v>101</v>
      </c>
      <c r="B6" s="83" t="s">
        <v>1008</v>
      </c>
      <c r="C6" s="91">
        <f>SUM(XFD7:XFD21)</f>
        <v>0</v>
      </c>
      <c r="D6" s="401"/>
    </row>
    <row r="7" s="4" customFormat="1" ht="18" customHeight="1" spans="1:4">
      <c r="A7" s="83">
        <v>10101</v>
      </c>
      <c r="B7" s="83" t="s">
        <v>1009</v>
      </c>
      <c r="C7" s="91">
        <v>43256</v>
      </c>
      <c r="D7" s="401"/>
    </row>
    <row r="8" s="4" customFormat="1" ht="16.05" customHeight="1" spans="1:4">
      <c r="A8" s="83">
        <v>10104</v>
      </c>
      <c r="B8" s="83" t="s">
        <v>1010</v>
      </c>
      <c r="C8" s="91">
        <v>16815</v>
      </c>
      <c r="D8" s="401"/>
    </row>
    <row r="9" s="4" customFormat="1" ht="16.05" customHeight="1" spans="1:4">
      <c r="A9" s="83">
        <v>10106</v>
      </c>
      <c r="B9" s="83" t="s">
        <v>1011</v>
      </c>
      <c r="C9" s="91">
        <v>4671</v>
      </c>
      <c r="D9" s="401"/>
    </row>
    <row r="10" s="4" customFormat="1" ht="16.05" customHeight="1" spans="1:4">
      <c r="A10" s="83">
        <v>10107</v>
      </c>
      <c r="B10" s="83" t="s">
        <v>1012</v>
      </c>
      <c r="C10" s="91">
        <v>197</v>
      </c>
      <c r="D10" s="401"/>
    </row>
    <row r="11" s="4" customFormat="1" ht="16.05" customHeight="1" spans="1:4">
      <c r="A11" s="83">
        <v>10109</v>
      </c>
      <c r="B11" s="83" t="s">
        <v>1013</v>
      </c>
      <c r="C11" s="91">
        <v>8102</v>
      </c>
      <c r="D11" s="401"/>
    </row>
    <row r="12" s="4" customFormat="1" ht="16.05" customHeight="1" spans="1:4">
      <c r="A12" s="83">
        <v>10110</v>
      </c>
      <c r="B12" s="83" t="s">
        <v>1014</v>
      </c>
      <c r="C12" s="91">
        <v>4732</v>
      </c>
      <c r="D12" s="401"/>
    </row>
    <row r="13" s="4" customFormat="1" ht="16.05" customHeight="1" spans="1:4">
      <c r="A13" s="83">
        <v>10111</v>
      </c>
      <c r="B13" s="83" t="s">
        <v>1015</v>
      </c>
      <c r="C13" s="91">
        <v>2274</v>
      </c>
      <c r="D13" s="401"/>
    </row>
    <row r="14" s="4" customFormat="1" ht="16.05" customHeight="1" spans="1:4">
      <c r="A14" s="83">
        <v>10112</v>
      </c>
      <c r="B14" s="83" t="s">
        <v>1016</v>
      </c>
      <c r="C14" s="91">
        <v>3055</v>
      </c>
      <c r="D14" s="401"/>
    </row>
    <row r="15" s="4" customFormat="1" ht="16.05" customHeight="1" spans="1:4">
      <c r="A15" s="83">
        <v>10113</v>
      </c>
      <c r="B15" s="83" t="s">
        <v>1017</v>
      </c>
      <c r="C15" s="91">
        <v>8362</v>
      </c>
      <c r="D15" s="401"/>
    </row>
    <row r="16" s="4" customFormat="1" ht="16.05" customHeight="1" spans="1:4">
      <c r="A16" s="83">
        <v>10114</v>
      </c>
      <c r="B16" s="83" t="s">
        <v>1018</v>
      </c>
      <c r="C16" s="91">
        <v>3047</v>
      </c>
      <c r="D16" s="401"/>
    </row>
    <row r="17" s="4" customFormat="1" ht="16.05" customHeight="1" spans="1:4">
      <c r="A17" s="83">
        <v>10118</v>
      </c>
      <c r="B17" s="83" t="s">
        <v>1019</v>
      </c>
      <c r="C17" s="91">
        <v>2736</v>
      </c>
      <c r="D17" s="401"/>
    </row>
    <row r="18" s="4" customFormat="1" ht="16.05" customHeight="1" spans="1:4">
      <c r="A18" s="83">
        <v>10119</v>
      </c>
      <c r="B18" s="83" t="s">
        <v>1020</v>
      </c>
      <c r="C18" s="91">
        <v>5116</v>
      </c>
      <c r="D18" s="401"/>
    </row>
    <row r="19" s="4" customFormat="1" ht="16.05" customHeight="1" spans="1:4">
      <c r="A19" s="83">
        <v>10120</v>
      </c>
      <c r="B19" s="83" t="s">
        <v>1021</v>
      </c>
      <c r="C19" s="91"/>
      <c r="D19" s="401"/>
    </row>
    <row r="20" s="4" customFormat="1" ht="16.05" customHeight="1" spans="1:4">
      <c r="A20" s="83">
        <v>10121</v>
      </c>
      <c r="B20" s="83" t="s">
        <v>1022</v>
      </c>
      <c r="C20" s="91">
        <v>345</v>
      </c>
      <c r="D20" s="401"/>
    </row>
    <row r="21" s="4" customFormat="1" ht="16.05" customHeight="1" spans="1:4">
      <c r="A21" s="83">
        <v>10199</v>
      </c>
      <c r="B21" s="83" t="s">
        <v>1023</v>
      </c>
      <c r="C21" s="91">
        <v>166</v>
      </c>
      <c r="D21" s="401"/>
    </row>
    <row r="22" s="4" customFormat="1" ht="16.05" customHeight="1" spans="1:4">
      <c r="A22" s="83">
        <v>103</v>
      </c>
      <c r="B22" s="83" t="s">
        <v>1024</v>
      </c>
      <c r="C22" s="91">
        <f>SUM(XFD23:XFD30)</f>
        <v>0</v>
      </c>
      <c r="D22" s="401"/>
    </row>
    <row r="23" s="4" customFormat="1" ht="16.05" customHeight="1" spans="1:4">
      <c r="A23" s="83">
        <v>10302</v>
      </c>
      <c r="B23" s="83" t="s">
        <v>1025</v>
      </c>
      <c r="C23" s="91">
        <v>4858</v>
      </c>
      <c r="D23" s="401"/>
    </row>
    <row r="24" s="4" customFormat="1" ht="16.05" customHeight="1" spans="1:4">
      <c r="A24" s="83">
        <v>10304</v>
      </c>
      <c r="B24" s="83" t="s">
        <v>1026</v>
      </c>
      <c r="C24" s="91">
        <v>8096</v>
      </c>
      <c r="D24" s="401"/>
    </row>
    <row r="25" s="4" customFormat="1" ht="16.05" customHeight="1" spans="1:4">
      <c r="A25" s="83">
        <v>10305</v>
      </c>
      <c r="B25" s="83" t="s">
        <v>1027</v>
      </c>
      <c r="C25" s="91">
        <v>26157</v>
      </c>
      <c r="D25" s="401"/>
    </row>
    <row r="26" s="4" customFormat="1" ht="16.05" customHeight="1" spans="1:4">
      <c r="A26" s="83">
        <v>10306</v>
      </c>
      <c r="B26" s="83" t="s">
        <v>1028</v>
      </c>
      <c r="C26" s="91">
        <v>0</v>
      </c>
      <c r="D26" s="401"/>
    </row>
    <row r="27" s="4" customFormat="1" ht="16.05" customHeight="1" spans="1:4">
      <c r="A27" s="83">
        <v>10307</v>
      </c>
      <c r="B27" s="83" t="s">
        <v>1029</v>
      </c>
      <c r="C27" s="91">
        <v>11849</v>
      </c>
      <c r="D27" s="401"/>
    </row>
    <row r="28" s="4" customFormat="1" ht="16.05" customHeight="1" spans="1:4">
      <c r="A28" s="83">
        <v>10308</v>
      </c>
      <c r="B28" s="83" t="s">
        <v>1030</v>
      </c>
      <c r="C28" s="91">
        <v>4</v>
      </c>
      <c r="D28" s="401"/>
    </row>
    <row r="29" s="4" customFormat="1" ht="16.05" customHeight="1" spans="1:4">
      <c r="A29" s="83">
        <v>10309</v>
      </c>
      <c r="B29" s="83" t="s">
        <v>1031</v>
      </c>
      <c r="C29" s="91">
        <v>4865</v>
      </c>
      <c r="D29" s="401"/>
    </row>
    <row r="30" s="4" customFormat="1" ht="16.05" customHeight="1" spans="1:4">
      <c r="A30" s="83">
        <v>10399</v>
      </c>
      <c r="B30" s="83" t="s">
        <v>1032</v>
      </c>
      <c r="C30" s="91">
        <v>799</v>
      </c>
      <c r="D30" s="401"/>
    </row>
    <row r="31" s="4" customFormat="1" ht="18" customHeight="1" spans="1:4">
      <c r="A31" s="83">
        <v>110</v>
      </c>
      <c r="B31" s="83" t="s">
        <v>1033</v>
      </c>
      <c r="C31" s="91">
        <f>XFD32+XFD34+XFD69+XFD91+XFD94+XFD96+XFD102+XFD108</f>
        <v>0</v>
      </c>
      <c r="D31" s="401"/>
    </row>
    <row r="32" s="4" customFormat="1" ht="18" customHeight="1" spans="1:4">
      <c r="A32" s="83">
        <v>11001</v>
      </c>
      <c r="B32" s="102" t="s">
        <v>84</v>
      </c>
      <c r="C32" s="91">
        <f>SUM(XFD33)</f>
        <v>0</v>
      </c>
      <c r="D32" s="401"/>
    </row>
    <row r="33" s="4" customFormat="1" ht="18" customHeight="1" spans="1:4">
      <c r="A33" s="83">
        <v>1100199</v>
      </c>
      <c r="B33" s="102" t="s">
        <v>1034</v>
      </c>
      <c r="C33" s="91">
        <v>19067</v>
      </c>
      <c r="D33" s="401"/>
    </row>
    <row r="34" s="4" customFormat="1" ht="18" customHeight="1" spans="1:4">
      <c r="A34" s="83">
        <v>11002</v>
      </c>
      <c r="B34" s="102" t="s">
        <v>85</v>
      </c>
      <c r="C34" s="91">
        <f>SUM(XFD35:XFD68)</f>
        <v>0</v>
      </c>
      <c r="D34" s="401"/>
    </row>
    <row r="35" s="4" customFormat="1" ht="18" customHeight="1" spans="1:4">
      <c r="A35" s="83">
        <v>1100201</v>
      </c>
      <c r="B35" s="102" t="s">
        <v>159</v>
      </c>
      <c r="C35" s="91"/>
      <c r="D35" s="401"/>
    </row>
    <row r="36" s="4" customFormat="1" ht="18" customHeight="1" spans="1:4">
      <c r="A36" s="83">
        <v>1100202</v>
      </c>
      <c r="B36" s="102" t="s">
        <v>160</v>
      </c>
      <c r="C36" s="91">
        <v>19126</v>
      </c>
      <c r="D36" s="401"/>
    </row>
    <row r="37" s="4" customFormat="1" ht="18" customHeight="1" spans="1:4">
      <c r="A37" s="83">
        <v>1100207</v>
      </c>
      <c r="B37" s="102" t="s">
        <v>161</v>
      </c>
      <c r="C37" s="91">
        <v>13628</v>
      </c>
      <c r="D37" s="401"/>
    </row>
    <row r="38" s="4" customFormat="1" ht="18" customHeight="1" spans="1:5">
      <c r="A38" s="83">
        <v>1100208</v>
      </c>
      <c r="B38" s="102" t="s">
        <v>162</v>
      </c>
      <c r="C38" s="91">
        <v>-9794</v>
      </c>
      <c r="D38" s="401"/>
      <c r="E38" s="402"/>
    </row>
    <row r="39" s="4" customFormat="1" ht="18" customHeight="1" spans="1:4">
      <c r="A39" s="83">
        <v>1100220</v>
      </c>
      <c r="B39" s="102" t="s">
        <v>163</v>
      </c>
      <c r="C39" s="91"/>
      <c r="D39" s="401"/>
    </row>
    <row r="40" s="4" customFormat="1" ht="18" customHeight="1" spans="1:4">
      <c r="A40" s="83">
        <v>1100221</v>
      </c>
      <c r="B40" s="102" t="s">
        <v>164</v>
      </c>
      <c r="C40" s="91"/>
      <c r="D40" s="401"/>
    </row>
    <row r="41" s="4" customFormat="1" ht="18" customHeight="1" spans="1:4">
      <c r="A41" s="83">
        <v>1100222</v>
      </c>
      <c r="B41" s="102" t="s">
        <v>165</v>
      </c>
      <c r="C41" s="91"/>
      <c r="D41" s="401"/>
    </row>
    <row r="42" s="4" customFormat="1" ht="18" customHeight="1" spans="1:4">
      <c r="A42" s="83">
        <v>1100225</v>
      </c>
      <c r="B42" s="102" t="s">
        <v>166</v>
      </c>
      <c r="C42" s="91"/>
      <c r="D42" s="401"/>
    </row>
    <row r="43" s="4" customFormat="1" ht="18" customHeight="1" spans="1:4">
      <c r="A43" s="83">
        <v>1100226</v>
      </c>
      <c r="B43" s="102" t="s">
        <v>167</v>
      </c>
      <c r="C43" s="91"/>
      <c r="D43" s="401"/>
    </row>
    <row r="44" s="4" customFormat="1" ht="18" customHeight="1" spans="1:4">
      <c r="A44" s="83">
        <v>1100227</v>
      </c>
      <c r="B44" s="102" t="s">
        <v>168</v>
      </c>
      <c r="C44" s="3">
        <v>18068</v>
      </c>
      <c r="D44" s="401"/>
    </row>
    <row r="45" s="4" customFormat="1" ht="18" customHeight="1" spans="1:4">
      <c r="A45" s="83">
        <v>1100228</v>
      </c>
      <c r="B45" s="102" t="s">
        <v>169</v>
      </c>
      <c r="C45" s="91"/>
      <c r="D45" s="401"/>
    </row>
    <row r="46" s="4" customFormat="1" ht="18" customHeight="1" spans="1:4">
      <c r="A46" s="83" t="s">
        <v>170</v>
      </c>
      <c r="B46" s="102" t="s">
        <v>1035</v>
      </c>
      <c r="C46" s="91"/>
      <c r="D46" s="401"/>
    </row>
    <row r="47" s="4" customFormat="1" ht="18" customHeight="1" spans="1:4">
      <c r="A47" s="83">
        <v>1100241</v>
      </c>
      <c r="B47" s="102" t="s">
        <v>172</v>
      </c>
      <c r="C47" s="91"/>
      <c r="D47" s="401"/>
    </row>
    <row r="48" s="4" customFormat="1" ht="18" customHeight="1" spans="1:4">
      <c r="A48" s="83">
        <v>1100242</v>
      </c>
      <c r="B48" s="102" t="s">
        <v>173</v>
      </c>
      <c r="C48" s="91"/>
      <c r="D48" s="401"/>
    </row>
    <row r="49" s="4" customFormat="1" ht="18" customHeight="1" spans="1:4">
      <c r="A49" s="83">
        <v>1100243</v>
      </c>
      <c r="B49" s="102" t="s">
        <v>174</v>
      </c>
      <c r="C49" s="91"/>
      <c r="D49" s="401"/>
    </row>
    <row r="50" s="4" customFormat="1" ht="18" customHeight="1" spans="1:4">
      <c r="A50" s="83">
        <v>1100244</v>
      </c>
      <c r="B50" s="102" t="s">
        <v>175</v>
      </c>
      <c r="C50" s="91">
        <v>160</v>
      </c>
      <c r="D50" s="401"/>
    </row>
    <row r="51" s="4" customFormat="1" ht="18" customHeight="1" spans="1:4">
      <c r="A51" s="83">
        <v>1100245</v>
      </c>
      <c r="B51" s="102" t="s">
        <v>176</v>
      </c>
      <c r="C51" s="91">
        <v>1979</v>
      </c>
      <c r="D51" s="401"/>
    </row>
    <row r="52" s="4" customFormat="1" ht="18" customHeight="1" spans="1:4">
      <c r="A52" s="83">
        <v>1100246</v>
      </c>
      <c r="B52" s="102" t="s">
        <v>177</v>
      </c>
      <c r="C52" s="91"/>
      <c r="D52" s="401"/>
    </row>
    <row r="53" s="4" customFormat="1" ht="18" customHeight="1" spans="1:4">
      <c r="A53" s="83">
        <v>1100247</v>
      </c>
      <c r="B53" s="102" t="s">
        <v>178</v>
      </c>
      <c r="C53" s="91">
        <v>502</v>
      </c>
      <c r="D53" s="401"/>
    </row>
    <row r="54" s="4" customFormat="1" ht="18" customHeight="1" spans="1:4">
      <c r="A54" s="83">
        <v>1100248</v>
      </c>
      <c r="B54" s="102" t="s">
        <v>179</v>
      </c>
      <c r="C54" s="91">
        <v>4278</v>
      </c>
      <c r="D54" s="401"/>
    </row>
    <row r="55" s="4" customFormat="1" ht="18" customHeight="1" spans="1:4">
      <c r="A55" s="83">
        <v>1100249</v>
      </c>
      <c r="B55" s="102" t="s">
        <v>180</v>
      </c>
      <c r="C55" s="91">
        <f>56850+3906</f>
        <v>60756</v>
      </c>
      <c r="D55" s="401"/>
    </row>
    <row r="56" s="4" customFormat="1" ht="18" customHeight="1" spans="1:4">
      <c r="A56" s="83">
        <v>1100250</v>
      </c>
      <c r="B56" s="102" t="s">
        <v>181</v>
      </c>
      <c r="C56" s="91">
        <v>15165</v>
      </c>
      <c r="D56" s="401"/>
    </row>
    <row r="57" s="4" customFormat="1" ht="18" customHeight="1" spans="1:4">
      <c r="A57" s="83">
        <v>1100251</v>
      </c>
      <c r="B57" s="102" t="s">
        <v>182</v>
      </c>
      <c r="C57" s="91"/>
      <c r="D57" s="401"/>
    </row>
    <row r="58" s="4" customFormat="1" ht="18" customHeight="1" spans="1:4">
      <c r="A58" s="83">
        <v>1100252</v>
      </c>
      <c r="B58" s="102" t="s">
        <v>183</v>
      </c>
      <c r="C58" s="91">
        <v>2136</v>
      </c>
      <c r="D58" s="401"/>
    </row>
    <row r="59" s="4" customFormat="1" ht="18" customHeight="1" spans="1:4">
      <c r="A59" s="83">
        <v>1100253</v>
      </c>
      <c r="B59" s="102" t="s">
        <v>184</v>
      </c>
      <c r="C59" s="91">
        <v>4826</v>
      </c>
      <c r="D59" s="401"/>
    </row>
    <row r="60" s="4" customFormat="1" ht="19.05" customHeight="1" spans="1:4">
      <c r="A60" s="83">
        <v>1100254</v>
      </c>
      <c r="B60" s="102" t="s">
        <v>185</v>
      </c>
      <c r="C60" s="91"/>
      <c r="D60" s="401"/>
    </row>
    <row r="61" s="4" customFormat="1" ht="18" customHeight="1" spans="1:4">
      <c r="A61" s="83">
        <v>1100255</v>
      </c>
      <c r="B61" s="102" t="s">
        <v>186</v>
      </c>
      <c r="C61" s="91"/>
      <c r="D61" s="401"/>
    </row>
    <row r="62" s="4" customFormat="1" ht="18" customHeight="1" spans="1:4">
      <c r="A62" s="83">
        <v>1100256</v>
      </c>
      <c r="B62" s="102" t="s">
        <v>187</v>
      </c>
      <c r="C62" s="91"/>
      <c r="D62" s="401"/>
    </row>
    <row r="63" s="4" customFormat="1" ht="19.95" customHeight="1" spans="1:4">
      <c r="A63" s="83">
        <v>1100257</v>
      </c>
      <c r="B63" s="102" t="s">
        <v>188</v>
      </c>
      <c r="C63" s="91"/>
      <c r="D63" s="401"/>
    </row>
    <row r="64" s="4" customFormat="1" ht="18" customHeight="1" spans="1:4">
      <c r="A64" s="83">
        <v>1100258</v>
      </c>
      <c r="B64" s="102" t="s">
        <v>189</v>
      </c>
      <c r="C64" s="91">
        <v>657</v>
      </c>
      <c r="D64" s="401"/>
    </row>
    <row r="65" s="4" customFormat="1" ht="18" customHeight="1" spans="1:4">
      <c r="A65" s="83">
        <v>1100259</v>
      </c>
      <c r="B65" s="102" t="s">
        <v>190</v>
      </c>
      <c r="C65" s="91"/>
      <c r="D65" s="401"/>
    </row>
    <row r="66" s="4" customFormat="1" ht="24" customHeight="1" spans="1:4">
      <c r="A66" s="83">
        <v>1100260</v>
      </c>
      <c r="B66" s="102" t="s">
        <v>191</v>
      </c>
      <c r="C66" s="91"/>
      <c r="D66" s="401"/>
    </row>
    <row r="67" s="4" customFormat="1" ht="18" customHeight="1" spans="1:4">
      <c r="A67" s="83">
        <v>1100269</v>
      </c>
      <c r="B67" s="102" t="s">
        <v>192</v>
      </c>
      <c r="C67" s="91"/>
      <c r="D67" s="401"/>
    </row>
    <row r="68" s="4" customFormat="1" ht="18" customHeight="1" spans="1:4">
      <c r="A68" s="83">
        <v>1100299</v>
      </c>
      <c r="B68" s="102" t="s">
        <v>1036</v>
      </c>
      <c r="C68" s="91">
        <f>15481-3906</f>
        <v>11575</v>
      </c>
      <c r="D68" s="401"/>
    </row>
    <row r="69" s="4" customFormat="1" ht="18" customHeight="1" spans="1:4">
      <c r="A69" s="83">
        <v>11003</v>
      </c>
      <c r="B69" s="102" t="s">
        <v>86</v>
      </c>
      <c r="C69" s="91">
        <f>SUM(XFD70:XFD90)</f>
        <v>0</v>
      </c>
      <c r="D69" s="401"/>
    </row>
    <row r="70" s="4" customFormat="1" ht="18" customHeight="1" spans="1:4">
      <c r="A70" s="83">
        <v>1100301</v>
      </c>
      <c r="B70" s="102" t="s">
        <v>194</v>
      </c>
      <c r="C70" s="91">
        <v>110</v>
      </c>
      <c r="D70" s="401"/>
    </row>
    <row r="71" s="4" customFormat="1" ht="18" customHeight="1" spans="1:4">
      <c r="A71" s="83">
        <v>1100302</v>
      </c>
      <c r="B71" s="102" t="s">
        <v>195</v>
      </c>
      <c r="C71" s="91"/>
      <c r="D71" s="401"/>
    </row>
    <row r="72" s="4" customFormat="1" ht="18" customHeight="1" spans="1:4">
      <c r="A72" s="83">
        <v>1100303</v>
      </c>
      <c r="B72" s="102" t="s">
        <v>196</v>
      </c>
      <c r="C72" s="91">
        <v>20</v>
      </c>
      <c r="D72" s="401"/>
    </row>
    <row r="73" s="4" customFormat="1" ht="18" customHeight="1" spans="1:4">
      <c r="A73" s="83">
        <v>1100304</v>
      </c>
      <c r="B73" s="102" t="s">
        <v>197</v>
      </c>
      <c r="C73" s="91"/>
      <c r="D73" s="401"/>
    </row>
    <row r="74" s="4" customFormat="1" ht="18" customHeight="1" spans="1:4">
      <c r="A74" s="83">
        <v>1100305</v>
      </c>
      <c r="B74" s="102" t="s">
        <v>198</v>
      </c>
      <c r="C74" s="91">
        <v>3</v>
      </c>
      <c r="D74" s="401"/>
    </row>
    <row r="75" s="4" customFormat="1" ht="18" customHeight="1" spans="1:4">
      <c r="A75" s="83">
        <v>1100306</v>
      </c>
      <c r="B75" s="102" t="s">
        <v>199</v>
      </c>
      <c r="C75" s="91">
        <v>200</v>
      </c>
      <c r="D75" s="401"/>
    </row>
    <row r="76" s="4" customFormat="1" ht="18" customHeight="1" spans="1:4">
      <c r="A76" s="83">
        <v>1100307</v>
      </c>
      <c r="B76" s="102" t="s">
        <v>200</v>
      </c>
      <c r="C76" s="91">
        <v>3</v>
      </c>
      <c r="D76" s="401"/>
    </row>
    <row r="77" s="4" customFormat="1" ht="18" customHeight="1" spans="1:4">
      <c r="A77" s="83">
        <v>1100308</v>
      </c>
      <c r="B77" s="102" t="s">
        <v>201</v>
      </c>
      <c r="C77" s="91">
        <v>360</v>
      </c>
      <c r="D77" s="401"/>
    </row>
    <row r="78" s="4" customFormat="1" ht="18" customHeight="1" spans="1:4">
      <c r="A78" s="83">
        <v>1100310</v>
      </c>
      <c r="B78" s="102" t="s">
        <v>202</v>
      </c>
      <c r="C78" s="91">
        <v>8333</v>
      </c>
      <c r="D78" s="401"/>
    </row>
    <row r="79" s="4" customFormat="1" ht="18" customHeight="1" spans="1:4">
      <c r="A79" s="83">
        <v>1100311</v>
      </c>
      <c r="B79" s="102" t="s">
        <v>203</v>
      </c>
      <c r="C79" s="91">
        <v>1363</v>
      </c>
      <c r="D79" s="401"/>
    </row>
    <row r="80" s="4" customFormat="1" ht="18" customHeight="1" spans="1:4">
      <c r="A80" s="83">
        <v>1100312</v>
      </c>
      <c r="B80" s="102" t="s">
        <v>204</v>
      </c>
      <c r="C80" s="91">
        <v>330</v>
      </c>
      <c r="D80" s="401"/>
    </row>
    <row r="81" s="4" customFormat="1" ht="18" customHeight="1" spans="1:4">
      <c r="A81" s="83">
        <v>1100313</v>
      </c>
      <c r="B81" s="102" t="s">
        <v>205</v>
      </c>
      <c r="C81" s="91">
        <v>19</v>
      </c>
      <c r="D81" s="401"/>
    </row>
    <row r="82" s="4" customFormat="1" ht="18" customHeight="1" spans="1:4">
      <c r="A82" s="83">
        <v>1100314</v>
      </c>
      <c r="B82" s="102" t="s">
        <v>206</v>
      </c>
      <c r="C82" s="91"/>
      <c r="D82" s="401"/>
    </row>
    <row r="83" s="4" customFormat="1" ht="18" customHeight="1" spans="1:4">
      <c r="A83" s="83">
        <v>1100315</v>
      </c>
      <c r="B83" s="102" t="s">
        <v>207</v>
      </c>
      <c r="C83" s="91">
        <v>1382</v>
      </c>
      <c r="D83" s="401"/>
    </row>
    <row r="84" s="4" customFormat="1" ht="18" customHeight="1" spans="1:4">
      <c r="A84" s="83">
        <v>1100316</v>
      </c>
      <c r="B84" s="102" t="s">
        <v>208</v>
      </c>
      <c r="C84" s="91">
        <v>2538</v>
      </c>
      <c r="D84" s="401"/>
    </row>
    <row r="85" s="4" customFormat="1" ht="18" customHeight="1" spans="1:4">
      <c r="A85" s="83">
        <v>1100317</v>
      </c>
      <c r="B85" s="102" t="s">
        <v>209</v>
      </c>
      <c r="C85" s="91"/>
      <c r="D85" s="401"/>
    </row>
    <row r="86" s="4" customFormat="1" ht="18" customHeight="1" spans="1:4">
      <c r="A86" s="83">
        <v>1100320</v>
      </c>
      <c r="B86" s="102" t="s">
        <v>210</v>
      </c>
      <c r="C86" s="91"/>
      <c r="D86" s="401"/>
    </row>
    <row r="87" s="4" customFormat="1" ht="18" customHeight="1" spans="1:4">
      <c r="A87" s="83">
        <v>1100321</v>
      </c>
      <c r="B87" s="102" t="s">
        <v>211</v>
      </c>
      <c r="C87" s="91">
        <v>2848</v>
      </c>
      <c r="D87" s="401"/>
    </row>
    <row r="88" s="4" customFormat="1" ht="18" customHeight="1" spans="1:4">
      <c r="A88" s="83">
        <v>1100322</v>
      </c>
      <c r="B88" s="102" t="s">
        <v>212</v>
      </c>
      <c r="C88" s="91">
        <v>23</v>
      </c>
      <c r="D88" s="401"/>
    </row>
    <row r="89" s="4" customFormat="1" ht="18" customHeight="1" spans="1:4">
      <c r="A89" s="83">
        <v>1100324</v>
      </c>
      <c r="B89" s="83" t="s">
        <v>1037</v>
      </c>
      <c r="C89" s="91">
        <v>580</v>
      </c>
      <c r="D89" s="401"/>
    </row>
    <row r="90" s="4" customFormat="1" ht="18" customHeight="1" spans="1:4">
      <c r="A90" s="83">
        <v>1100399</v>
      </c>
      <c r="B90" s="102" t="s">
        <v>214</v>
      </c>
      <c r="C90" s="91">
        <v>3205</v>
      </c>
      <c r="D90" s="401"/>
    </row>
    <row r="91" s="4" customFormat="1" ht="18" customHeight="1" spans="1:4">
      <c r="A91" s="83">
        <v>11006</v>
      </c>
      <c r="B91" s="102" t="s">
        <v>215</v>
      </c>
      <c r="C91" s="91">
        <f>XFD92+XFD93</f>
        <v>0</v>
      </c>
      <c r="D91" s="401"/>
    </row>
    <row r="92" s="4" customFormat="1" ht="18" customHeight="1" spans="1:4">
      <c r="A92" s="83">
        <v>1100601</v>
      </c>
      <c r="B92" s="102" t="s">
        <v>216</v>
      </c>
      <c r="C92" s="91">
        <v>5536</v>
      </c>
      <c r="D92" s="401"/>
    </row>
    <row r="93" s="4" customFormat="1" ht="18" customHeight="1" spans="1:4">
      <c r="A93" s="83">
        <v>1100602</v>
      </c>
      <c r="B93" s="102" t="s">
        <v>217</v>
      </c>
      <c r="C93" s="91"/>
      <c r="D93" s="401"/>
    </row>
    <row r="94" s="4" customFormat="1" ht="18" customHeight="1" spans="1:4">
      <c r="A94" s="83">
        <v>11008</v>
      </c>
      <c r="B94" s="102" t="s">
        <v>218</v>
      </c>
      <c r="C94" s="91">
        <f>SUM(XFD95)</f>
        <v>0</v>
      </c>
      <c r="D94" s="401"/>
    </row>
    <row r="95" s="4" customFormat="1" ht="18" customHeight="1" spans="1:5">
      <c r="A95" s="83"/>
      <c r="B95" s="102" t="s">
        <v>219</v>
      </c>
      <c r="C95" s="91">
        <v>22000</v>
      </c>
      <c r="D95" s="401"/>
      <c r="E95" s="403"/>
    </row>
    <row r="96" s="4" customFormat="1" ht="18" customHeight="1" spans="1:4">
      <c r="A96" s="83">
        <v>11009</v>
      </c>
      <c r="B96" s="102" t="s">
        <v>220</v>
      </c>
      <c r="C96" s="91">
        <f>XFD97</f>
        <v>0</v>
      </c>
      <c r="D96" s="401"/>
    </row>
    <row r="97" s="4" customFormat="1" ht="18" customHeight="1" spans="1:4">
      <c r="A97" s="83">
        <v>1100901</v>
      </c>
      <c r="B97" s="102" t="s">
        <v>1038</v>
      </c>
      <c r="C97" s="91">
        <f>SUM(XFD98:XFD101)</f>
        <v>0</v>
      </c>
      <c r="D97" s="401"/>
    </row>
    <row r="98" s="4" customFormat="1" ht="18" customHeight="1" spans="1:4">
      <c r="A98" s="83">
        <v>110090102</v>
      </c>
      <c r="B98" s="102" t="s">
        <v>1039</v>
      </c>
      <c r="C98" s="91">
        <v>15033</v>
      </c>
      <c r="D98" s="401"/>
    </row>
    <row r="99" s="4" customFormat="1" ht="18" customHeight="1" spans="1:4">
      <c r="A99" s="83">
        <v>110090103</v>
      </c>
      <c r="B99" s="102" t="s">
        <v>1040</v>
      </c>
      <c r="C99" s="91">
        <v>1968</v>
      </c>
      <c r="D99" s="401"/>
    </row>
    <row r="100" s="4" customFormat="1" ht="18" customHeight="1" spans="1:4">
      <c r="A100" s="83">
        <v>110090104</v>
      </c>
      <c r="B100" s="102" t="s">
        <v>1041</v>
      </c>
      <c r="C100" s="91"/>
      <c r="D100" s="401"/>
    </row>
    <row r="101" s="4" customFormat="1" ht="18" customHeight="1" spans="1:4">
      <c r="A101" s="83">
        <v>110090199</v>
      </c>
      <c r="B101" s="102" t="s">
        <v>1042</v>
      </c>
      <c r="C101" s="91">
        <v>19508</v>
      </c>
      <c r="D101" s="401"/>
    </row>
    <row r="102" s="4" customFormat="1" ht="18" customHeight="1" spans="1:4">
      <c r="A102" s="83">
        <v>11011</v>
      </c>
      <c r="B102" s="102" t="s">
        <v>226</v>
      </c>
      <c r="C102" s="91">
        <f>XFD103</f>
        <v>0</v>
      </c>
      <c r="D102" s="401"/>
    </row>
    <row r="103" s="4" customFormat="1" ht="18" customHeight="1" spans="1:4">
      <c r="A103" s="83">
        <v>1101101</v>
      </c>
      <c r="B103" s="102" t="s">
        <v>227</v>
      </c>
      <c r="C103" s="91">
        <f>XFD104+XFD107</f>
        <v>0</v>
      </c>
      <c r="D103" s="401"/>
    </row>
    <row r="104" s="4" customFormat="1" ht="18" customHeight="1" spans="1:4">
      <c r="A104" s="83">
        <v>110110101</v>
      </c>
      <c r="B104" s="83" t="s">
        <v>228</v>
      </c>
      <c r="C104" s="91">
        <f>SUM(XFD105:XFD106)</f>
        <v>0</v>
      </c>
      <c r="D104" s="401"/>
    </row>
    <row r="105" s="4" customFormat="1" ht="18" customHeight="1" spans="1:4">
      <c r="A105" s="83"/>
      <c r="B105" s="83" t="s">
        <v>1043</v>
      </c>
      <c r="C105" s="91"/>
      <c r="D105" s="401"/>
    </row>
    <row r="106" s="4" customFormat="1" ht="18" customHeight="1" spans="1:4">
      <c r="A106" s="83"/>
      <c r="B106" s="83" t="s">
        <v>1044</v>
      </c>
      <c r="C106" s="91">
        <v>16637</v>
      </c>
      <c r="D106" s="401"/>
    </row>
    <row r="107" s="4" customFormat="1" ht="18" customHeight="1" spans="1:4">
      <c r="A107" s="83">
        <v>110110103</v>
      </c>
      <c r="B107" s="83" t="s">
        <v>231</v>
      </c>
      <c r="C107" s="91"/>
      <c r="D107" s="401"/>
    </row>
    <row r="108" s="4" customFormat="1" ht="18" customHeight="1" spans="1:4">
      <c r="A108" s="83">
        <v>11015</v>
      </c>
      <c r="B108" s="102" t="s">
        <v>1045</v>
      </c>
      <c r="C108" s="91">
        <v>10000</v>
      </c>
      <c r="D108" s="401"/>
    </row>
    <row r="109" s="4" customFormat="1" ht="18" customHeight="1" spans="1:4">
      <c r="A109" s="83"/>
      <c r="B109" s="83"/>
      <c r="C109" s="91"/>
      <c r="D109" s="401"/>
    </row>
    <row r="110" s="4" customFormat="1" ht="18" customHeight="1" spans="1:4">
      <c r="A110" s="83"/>
      <c r="B110" s="404" t="s">
        <v>91</v>
      </c>
      <c r="C110" s="399">
        <f>XFD5+XFD31</f>
        <v>0</v>
      </c>
      <c r="D110" s="401"/>
    </row>
    <row r="111" s="277" customFormat="1" ht="12.75" spans="3:3">
      <c r="C111" s="314"/>
    </row>
    <row r="112" s="277" customFormat="1" ht="12.75" spans="3:3">
      <c r="C112" s="314"/>
    </row>
    <row r="113" s="277" customFormat="1" ht="12.75" spans="3:3">
      <c r="C113" s="314"/>
    </row>
    <row r="114" s="277" customFormat="1" ht="12.75" spans="3:3">
      <c r="C114" s="314"/>
    </row>
    <row r="115" s="277" customFormat="1" ht="12.75" spans="3:3">
      <c r="C115" s="314"/>
    </row>
    <row r="116" s="277" customFormat="1" ht="12.75" spans="3:3">
      <c r="C116" s="314"/>
    </row>
    <row r="117" s="277" customFormat="1" ht="12.75" spans="3:3">
      <c r="C117" s="314"/>
    </row>
    <row r="118" s="277" customFormat="1" ht="12.75" spans="3:3">
      <c r="C118" s="314"/>
    </row>
    <row r="119" s="277" customFormat="1" ht="12.75" spans="3:3">
      <c r="C119" s="314"/>
    </row>
    <row r="120" s="277" customFormat="1" ht="12.75" spans="3:3">
      <c r="C120" s="314"/>
    </row>
    <row r="121" s="277" customFormat="1" ht="12.75" spans="3:3">
      <c r="C121" s="314"/>
    </row>
    <row r="122" s="277" customFormat="1" ht="12.75" spans="3:3">
      <c r="C122" s="314"/>
    </row>
    <row r="123" s="277" customFormat="1" ht="12.75" spans="3:3">
      <c r="C123" s="314"/>
    </row>
    <row r="124" s="277" customFormat="1" ht="12.75" spans="3:3">
      <c r="C124" s="314"/>
    </row>
    <row r="125" s="277" customFormat="1" ht="12.75" spans="3:3">
      <c r="C125" s="314"/>
    </row>
    <row r="126" s="277" customFormat="1" ht="12.75" spans="3:3">
      <c r="C126" s="314"/>
    </row>
    <row r="127" s="277" customFormat="1" ht="12.75" spans="3:3">
      <c r="C127" s="314"/>
    </row>
    <row r="128" s="277" customFormat="1" ht="12.75" spans="3:3">
      <c r="C128" s="314"/>
    </row>
  </sheetData>
  <mergeCells count="2">
    <mergeCell ref="A2:D2"/>
    <mergeCell ref="C3:D3"/>
  </mergeCells>
  <pageMargins left="0.786806" right="0.786806" top="0.786806" bottom="0.747917" header="0.314583" footer="0.511806"/>
  <pageSetup paperSize="9" scale="90" firstPageNumber="50" orientation="portrait" useFirstPageNumber="1" horizontalDpi="600" verticalDpi="600"/>
  <headerFooter>
    <oddFooter>&amp;C&amp;"Times New Roman"&amp;12— &amp;P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
  <sheetViews>
    <sheetView workbookViewId="0">
      <selection activeCell="R35" sqref="R35"/>
    </sheetView>
  </sheetViews>
  <sheetFormatPr defaultColWidth="9" defaultRowHeight="15" customHeight="1" outlineLevelCol="5"/>
  <cols>
    <col min="1" max="1" width="11" style="277" customWidth="1"/>
    <col min="2" max="2" width="57.3333333333333" style="4" customWidth="1"/>
    <col min="3" max="3" width="11.6666666666667" style="372" customWidth="1"/>
    <col min="4" max="4" width="10.1083333333333" style="4" hidden="1" customWidth="1"/>
    <col min="5" max="5" width="9" style="4" hidden="1" customWidth="1"/>
    <col min="6" max="257" width="9" style="4" customWidth="1"/>
  </cols>
  <sheetData>
    <row r="1" ht="18" customHeight="1" spans="1:2">
      <c r="A1" s="1" t="s">
        <v>1046</v>
      </c>
      <c r="B1" s="373"/>
    </row>
    <row r="2" ht="22.05" customHeight="1" spans="1:4">
      <c r="A2" s="5" t="s">
        <v>1047</v>
      </c>
      <c r="B2" s="86"/>
      <c r="C2" s="86"/>
      <c r="D2" s="86"/>
    </row>
    <row r="3" s="277" customFormat="1" ht="13.95" customHeight="1" spans="3:4">
      <c r="C3" s="374" t="s">
        <v>1048</v>
      </c>
      <c r="D3" s="375"/>
    </row>
    <row r="4" s="277" customFormat="1" ht="9" customHeight="1" spans="1:5">
      <c r="A4" s="149" t="s">
        <v>94</v>
      </c>
      <c r="B4" s="149" t="s">
        <v>95</v>
      </c>
      <c r="C4" s="376" t="s">
        <v>703</v>
      </c>
      <c r="D4" s="377"/>
      <c r="E4" s="377"/>
    </row>
    <row r="5" s="277" customFormat="1" ht="9" customHeight="1" spans="1:5">
      <c r="A5" s="148"/>
      <c r="B5" s="148"/>
      <c r="C5" s="378"/>
      <c r="D5" s="165" t="s">
        <v>1049</v>
      </c>
      <c r="E5" s="165" t="s">
        <v>1050</v>
      </c>
    </row>
    <row r="6" s="277" customFormat="1" ht="16.05" customHeight="1" spans="1:5">
      <c r="A6" s="379"/>
      <c r="B6" s="156" t="s">
        <v>1051</v>
      </c>
      <c r="C6" s="380">
        <v>349284</v>
      </c>
      <c r="D6" s="381" t="e">
        <f>#REF!+#REF!+#REF!+#REF!+#REF!+#REF!+#REF!+#REF!+#REF!+#REF!+#REF!+#REF!+#REF!+#REF!+#REF!+#REF!+#REF!+#REF!+#REF!+#REF!+#REF!+XFD471+XFD484+#REF!+#REF!</f>
        <v>#REF!</v>
      </c>
      <c r="E6" s="382" t="e">
        <f>#REF!+#REF!+#REF!+#REF!+#REF!+#REF!+#REF!+#REF!+#REF!+#REF!+#REF!+#REF!+#REF!+#REF!+#REF!+#REF!+#REF!+#REF!+#REF!+#REF!+#REF!+XFD471+XFD484+#REF!+#REF!</f>
        <v>#REF!</v>
      </c>
    </row>
    <row r="7" s="277" customFormat="1" ht="16.05" customHeight="1" spans="1:5">
      <c r="A7" s="379">
        <v>201</v>
      </c>
      <c r="B7" s="350" t="s">
        <v>236</v>
      </c>
      <c r="C7" s="383">
        <f>XFD8+XFD15+XFD21+XFD30+XFD34+XFD39+XFD47+XFD49+XFD53+XFD59+XFD62+XFD64+XFD66+XFD70+XFD73+XFD78+XFD84+XFD87+XFD92+XFD97+XFD100+XFD103+XFD113</f>
        <v>0</v>
      </c>
      <c r="D7" s="381"/>
      <c r="E7" s="382"/>
    </row>
    <row r="8" s="277" customFormat="1" ht="16.05" customHeight="1" spans="1:5">
      <c r="A8" s="379">
        <v>20101</v>
      </c>
      <c r="B8" s="384" t="s">
        <v>237</v>
      </c>
      <c r="C8" s="383">
        <f>SUM(XFD9:XFD14)</f>
        <v>0</v>
      </c>
      <c r="D8" s="381"/>
      <c r="E8" s="382"/>
    </row>
    <row r="9" s="277" customFormat="1" ht="16.05" customHeight="1" spans="1:5">
      <c r="A9" s="379">
        <v>2010101</v>
      </c>
      <c r="B9" s="385" t="s">
        <v>238</v>
      </c>
      <c r="C9" s="383">
        <v>936</v>
      </c>
      <c r="D9" s="381"/>
      <c r="E9" s="382"/>
    </row>
    <row r="10" s="277" customFormat="1" ht="16.05" customHeight="1" spans="1:5">
      <c r="A10" s="379">
        <v>2010102</v>
      </c>
      <c r="B10" s="385" t="s">
        <v>239</v>
      </c>
      <c r="C10" s="383">
        <v>50</v>
      </c>
      <c r="D10" s="381"/>
      <c r="E10" s="382"/>
    </row>
    <row r="11" s="277" customFormat="1" ht="16.05" customHeight="1" spans="1:5">
      <c r="A11" s="379">
        <v>2010104</v>
      </c>
      <c r="B11" s="385" t="s">
        <v>241</v>
      </c>
      <c r="C11" s="383">
        <v>12</v>
      </c>
      <c r="D11" s="381"/>
      <c r="E11" s="382"/>
    </row>
    <row r="12" s="277" customFormat="1" ht="16.05" customHeight="1" spans="1:5">
      <c r="A12" s="379">
        <v>2010105</v>
      </c>
      <c r="B12" s="385" t="s">
        <v>242</v>
      </c>
      <c r="C12" s="383">
        <v>15</v>
      </c>
      <c r="D12" s="381"/>
      <c r="E12" s="382"/>
    </row>
    <row r="13" s="277" customFormat="1" ht="16.05" customHeight="1" spans="1:5">
      <c r="A13" s="379">
        <v>2010106</v>
      </c>
      <c r="B13" s="385" t="s">
        <v>243</v>
      </c>
      <c r="C13" s="383">
        <v>128</v>
      </c>
      <c r="D13" s="381"/>
      <c r="E13" s="382"/>
    </row>
    <row r="14" s="277" customFormat="1" ht="16.05" customHeight="1" spans="1:5">
      <c r="A14" s="379">
        <v>2010108</v>
      </c>
      <c r="B14" s="385" t="s">
        <v>244</v>
      </c>
      <c r="C14" s="383">
        <v>66</v>
      </c>
      <c r="D14" s="381"/>
      <c r="E14" s="382"/>
    </row>
    <row r="15" s="277" customFormat="1" ht="16.05" customHeight="1" spans="1:5">
      <c r="A15" s="379">
        <v>20102</v>
      </c>
      <c r="B15" s="384" t="s">
        <v>245</v>
      </c>
      <c r="C15" s="383">
        <f>SUM(XFD16:XFD20)</f>
        <v>0</v>
      </c>
      <c r="D15" s="381"/>
      <c r="E15" s="382"/>
    </row>
    <row r="16" s="277" customFormat="1" ht="16.05" customHeight="1" spans="1:5">
      <c r="A16" s="379">
        <v>2010201</v>
      </c>
      <c r="B16" s="385" t="s">
        <v>238</v>
      </c>
      <c r="C16" s="383">
        <v>937</v>
      </c>
      <c r="D16" s="381"/>
      <c r="E16" s="382"/>
    </row>
    <row r="17" s="277" customFormat="1" ht="16.05" customHeight="1" spans="1:5">
      <c r="A17" s="379">
        <v>2010202</v>
      </c>
      <c r="B17" s="385" t="s">
        <v>239</v>
      </c>
      <c r="C17" s="383">
        <v>64</v>
      </c>
      <c r="D17" s="381"/>
      <c r="E17" s="382"/>
    </row>
    <row r="18" s="277" customFormat="1" ht="16.05" customHeight="1" spans="1:5">
      <c r="A18" s="379">
        <v>2010205</v>
      </c>
      <c r="B18" s="385" t="s">
        <v>247</v>
      </c>
      <c r="C18" s="383">
        <v>51</v>
      </c>
      <c r="D18" s="381"/>
      <c r="E18" s="382"/>
    </row>
    <row r="19" s="277" customFormat="1" ht="16.05" customHeight="1" spans="1:5">
      <c r="A19" s="379">
        <v>2010206</v>
      </c>
      <c r="B19" s="385" t="s">
        <v>248</v>
      </c>
      <c r="C19" s="383">
        <v>63</v>
      </c>
      <c r="D19" s="381"/>
      <c r="E19" s="382"/>
    </row>
    <row r="20" s="277" customFormat="1" ht="16.05" customHeight="1" spans="1:5">
      <c r="A20" s="379">
        <v>2010299</v>
      </c>
      <c r="B20" s="385" t="s">
        <v>249</v>
      </c>
      <c r="C20" s="383">
        <v>32</v>
      </c>
      <c r="D20" s="381"/>
      <c r="E20" s="382"/>
    </row>
    <row r="21" s="277" customFormat="1" ht="16.05" customHeight="1" spans="1:5">
      <c r="A21" s="379">
        <v>20103</v>
      </c>
      <c r="B21" s="384" t="s">
        <v>1052</v>
      </c>
      <c r="C21" s="383">
        <f>SUM(XFD22:XFD29)</f>
        <v>0</v>
      </c>
      <c r="D21" s="381"/>
      <c r="E21" s="382"/>
    </row>
    <row r="22" s="277" customFormat="1" ht="16.05" customHeight="1" spans="1:5">
      <c r="A22" s="379">
        <v>2010301</v>
      </c>
      <c r="B22" s="385" t="s">
        <v>238</v>
      </c>
      <c r="C22" s="383">
        <v>2168</v>
      </c>
      <c r="D22" s="381"/>
      <c r="E22" s="382"/>
    </row>
    <row r="23" s="277" customFormat="1" ht="16.05" customHeight="1" spans="1:5">
      <c r="A23" s="379">
        <v>2010302</v>
      </c>
      <c r="B23" s="385" t="s">
        <v>239</v>
      </c>
      <c r="C23" s="383">
        <v>124</v>
      </c>
      <c r="D23" s="381"/>
      <c r="E23" s="382"/>
    </row>
    <row r="24" s="277" customFormat="1" ht="16.05" customHeight="1" spans="1:5">
      <c r="A24" s="379">
        <v>2010303</v>
      </c>
      <c r="B24" s="385" t="s">
        <v>240</v>
      </c>
      <c r="C24" s="383">
        <v>583</v>
      </c>
      <c r="D24" s="381"/>
      <c r="E24" s="382"/>
    </row>
    <row r="25" s="277" customFormat="1" ht="16.05" customHeight="1" spans="1:5">
      <c r="A25" s="379">
        <v>2010305</v>
      </c>
      <c r="B25" s="385" t="s">
        <v>252</v>
      </c>
      <c r="C25" s="383">
        <v>430</v>
      </c>
      <c r="D25" s="381"/>
      <c r="E25" s="382"/>
    </row>
    <row r="26" s="277" customFormat="1" ht="16.05" customHeight="1" spans="1:5">
      <c r="A26" s="379">
        <v>2010306</v>
      </c>
      <c r="B26" s="385" t="s">
        <v>253</v>
      </c>
      <c r="C26" s="383">
        <v>530</v>
      </c>
      <c r="D26" s="381"/>
      <c r="E26" s="382"/>
    </row>
    <row r="27" s="277" customFormat="1" ht="16.05" customHeight="1" spans="1:5">
      <c r="A27" s="379">
        <v>2010308</v>
      </c>
      <c r="B27" s="385" t="s">
        <v>254</v>
      </c>
      <c r="C27" s="383">
        <v>396</v>
      </c>
      <c r="D27" s="381"/>
      <c r="E27" s="382"/>
    </row>
    <row r="28" s="277" customFormat="1" ht="16.05" customHeight="1" spans="1:5">
      <c r="A28" s="379">
        <v>2010350</v>
      </c>
      <c r="B28" s="385" t="s">
        <v>255</v>
      </c>
      <c r="C28" s="383">
        <v>428</v>
      </c>
      <c r="D28" s="381"/>
      <c r="E28" s="382"/>
    </row>
    <row r="29" s="277" customFormat="1" ht="16.05" customHeight="1" spans="1:5">
      <c r="A29" s="379">
        <v>2010399</v>
      </c>
      <c r="B29" s="385" t="s">
        <v>1053</v>
      </c>
      <c r="C29" s="383">
        <v>520</v>
      </c>
      <c r="D29" s="381"/>
      <c r="E29" s="382"/>
    </row>
    <row r="30" s="277" customFormat="1" ht="16.05" customHeight="1" spans="1:5">
      <c r="A30" s="379">
        <v>20104</v>
      </c>
      <c r="B30" s="384" t="s">
        <v>257</v>
      </c>
      <c r="C30" s="383">
        <f>SUM(XFD31:XFD33)</f>
        <v>0</v>
      </c>
      <c r="D30" s="381"/>
      <c r="E30" s="382"/>
    </row>
    <row r="31" s="277" customFormat="1" ht="16.05" customHeight="1" spans="1:5">
      <c r="A31" s="379">
        <v>2010401</v>
      </c>
      <c r="B31" s="385" t="s">
        <v>238</v>
      </c>
      <c r="C31" s="383">
        <v>820</v>
      </c>
      <c r="D31" s="381"/>
      <c r="E31" s="382"/>
    </row>
    <row r="32" s="277" customFormat="1" ht="16.05" customHeight="1" spans="1:5">
      <c r="A32" s="379">
        <v>2010402</v>
      </c>
      <c r="B32" s="385" t="s">
        <v>239</v>
      </c>
      <c r="C32" s="383">
        <v>324</v>
      </c>
      <c r="D32" s="381"/>
      <c r="E32" s="382"/>
    </row>
    <row r="33" s="277" customFormat="1" ht="16.05" customHeight="1" spans="1:5">
      <c r="A33" s="379">
        <v>2010450</v>
      </c>
      <c r="B33" s="385" t="s">
        <v>255</v>
      </c>
      <c r="C33" s="383">
        <v>30</v>
      </c>
      <c r="D33" s="381"/>
      <c r="E33" s="382"/>
    </row>
    <row r="34" s="277" customFormat="1" ht="16.05" customHeight="1" spans="1:5">
      <c r="A34" s="379">
        <v>20105</v>
      </c>
      <c r="B34" s="384" t="s">
        <v>259</v>
      </c>
      <c r="C34" s="383">
        <f>SUM(XFD35:XFD38)</f>
        <v>0</v>
      </c>
      <c r="D34" s="381"/>
      <c r="E34" s="382"/>
    </row>
    <row r="35" s="277" customFormat="1" ht="16.05" customHeight="1" spans="1:5">
      <c r="A35" s="379">
        <v>2010501</v>
      </c>
      <c r="B35" s="385" t="s">
        <v>238</v>
      </c>
      <c r="C35" s="383">
        <v>501</v>
      </c>
      <c r="D35" s="381"/>
      <c r="E35" s="382"/>
    </row>
    <row r="36" s="277" customFormat="1" ht="16.05" customHeight="1" spans="1:5">
      <c r="A36" s="379">
        <v>2010505</v>
      </c>
      <c r="B36" s="385" t="s">
        <v>260</v>
      </c>
      <c r="C36" s="383">
        <v>68</v>
      </c>
      <c r="D36" s="381"/>
      <c r="E36" s="382"/>
    </row>
    <row r="37" s="277" customFormat="1" ht="16.05" customHeight="1" spans="1:5">
      <c r="A37" s="379">
        <v>2010507</v>
      </c>
      <c r="B37" s="385" t="s">
        <v>261</v>
      </c>
      <c r="C37" s="383">
        <v>40</v>
      </c>
      <c r="D37" s="381"/>
      <c r="E37" s="382"/>
    </row>
    <row r="38" s="277" customFormat="1" ht="16.05" customHeight="1" spans="1:5">
      <c r="A38" s="379">
        <v>2010508</v>
      </c>
      <c r="B38" s="385" t="s">
        <v>262</v>
      </c>
      <c r="C38" s="383">
        <v>51</v>
      </c>
      <c r="D38" s="381"/>
      <c r="E38" s="382"/>
    </row>
    <row r="39" s="277" customFormat="1" ht="16.05" customHeight="1" spans="1:5">
      <c r="A39" s="379">
        <v>20106</v>
      </c>
      <c r="B39" s="384" t="s">
        <v>263</v>
      </c>
      <c r="C39" s="383">
        <f>SUM(XFD40:XFD46)</f>
        <v>0</v>
      </c>
      <c r="D39" s="381"/>
      <c r="E39" s="382"/>
    </row>
    <row r="40" s="277" customFormat="1" ht="16.05" customHeight="1" spans="1:5">
      <c r="A40" s="379">
        <v>2010601</v>
      </c>
      <c r="B40" s="385" t="s">
        <v>238</v>
      </c>
      <c r="C40" s="383">
        <v>1481</v>
      </c>
      <c r="D40" s="381"/>
      <c r="E40" s="382"/>
    </row>
    <row r="41" s="277" customFormat="1" ht="16.05" customHeight="1" spans="1:5">
      <c r="A41" s="379">
        <v>2010602</v>
      </c>
      <c r="B41" s="385" t="s">
        <v>239</v>
      </c>
      <c r="C41" s="383">
        <v>10</v>
      </c>
      <c r="D41" s="381"/>
      <c r="E41" s="382"/>
    </row>
    <row r="42" s="277" customFormat="1" ht="16.05" customHeight="1" spans="1:5">
      <c r="A42" s="379">
        <v>2010604</v>
      </c>
      <c r="B42" s="385" t="s">
        <v>264</v>
      </c>
      <c r="C42" s="383">
        <v>255</v>
      </c>
      <c r="D42" s="381"/>
      <c r="E42" s="382"/>
    </row>
    <row r="43" s="277" customFormat="1" ht="16.05" customHeight="1" spans="1:5">
      <c r="A43" s="379">
        <v>2010605</v>
      </c>
      <c r="B43" s="385" t="s">
        <v>265</v>
      </c>
      <c r="C43" s="383">
        <v>63</v>
      </c>
      <c r="D43" s="381"/>
      <c r="E43" s="382"/>
    </row>
    <row r="44" s="277" customFormat="1" ht="16.05" customHeight="1" spans="1:5">
      <c r="A44" s="379">
        <v>2010607</v>
      </c>
      <c r="B44" s="385" t="s">
        <v>266</v>
      </c>
      <c r="C44" s="383">
        <v>188</v>
      </c>
      <c r="D44" s="381"/>
      <c r="E44" s="382"/>
    </row>
    <row r="45" s="277" customFormat="1" ht="16.05" customHeight="1" spans="1:5">
      <c r="A45" s="379">
        <v>2010608</v>
      </c>
      <c r="B45" s="385" t="s">
        <v>267</v>
      </c>
      <c r="C45" s="383">
        <v>200</v>
      </c>
      <c r="D45" s="381"/>
      <c r="E45" s="382"/>
    </row>
    <row r="46" s="277" customFormat="1" ht="16.05" customHeight="1" spans="1:5">
      <c r="A46" s="379">
        <v>2010699</v>
      </c>
      <c r="B46" s="385" t="s">
        <v>268</v>
      </c>
      <c r="C46" s="383">
        <v>76</v>
      </c>
      <c r="D46" s="381"/>
      <c r="E46" s="382"/>
    </row>
    <row r="47" s="277" customFormat="1" ht="16.05" customHeight="1" spans="1:5">
      <c r="A47" s="379">
        <v>20107</v>
      </c>
      <c r="B47" s="384" t="s">
        <v>269</v>
      </c>
      <c r="C47" s="383">
        <f>XFD48</f>
        <v>0</v>
      </c>
      <c r="D47" s="381"/>
      <c r="E47" s="382"/>
    </row>
    <row r="48" s="277" customFormat="1" ht="16.05" customHeight="1" spans="1:5">
      <c r="A48" s="379">
        <v>2010701</v>
      </c>
      <c r="B48" s="385" t="s">
        <v>238</v>
      </c>
      <c r="C48" s="383">
        <v>2975</v>
      </c>
      <c r="D48" s="381"/>
      <c r="E48" s="382"/>
    </row>
    <row r="49" s="277" customFormat="1" ht="16.05" customHeight="1" spans="1:5">
      <c r="A49" s="379">
        <v>20108</v>
      </c>
      <c r="B49" s="384" t="s">
        <v>270</v>
      </c>
      <c r="C49" s="383">
        <f>SUM(XFD50:XFD52)</f>
        <v>0</v>
      </c>
      <c r="D49" s="381"/>
      <c r="E49" s="382"/>
    </row>
    <row r="50" s="277" customFormat="1" ht="16.05" customHeight="1" spans="1:5">
      <c r="A50" s="379">
        <v>2010801</v>
      </c>
      <c r="B50" s="385" t="s">
        <v>238</v>
      </c>
      <c r="C50" s="383">
        <v>678</v>
      </c>
      <c r="D50" s="381"/>
      <c r="E50" s="382"/>
    </row>
    <row r="51" s="277" customFormat="1" ht="16.05" customHeight="1" spans="1:5">
      <c r="A51" s="379">
        <v>2010804</v>
      </c>
      <c r="B51" s="385" t="s">
        <v>271</v>
      </c>
      <c r="C51" s="383">
        <v>200</v>
      </c>
      <c r="D51" s="381"/>
      <c r="E51" s="382"/>
    </row>
    <row r="52" s="277" customFormat="1" ht="16.05" customHeight="1" spans="1:5">
      <c r="A52" s="379">
        <v>2010806</v>
      </c>
      <c r="B52" s="385" t="s">
        <v>266</v>
      </c>
      <c r="C52" s="383">
        <v>15</v>
      </c>
      <c r="D52" s="381"/>
      <c r="E52" s="382"/>
    </row>
    <row r="53" s="277" customFormat="1" ht="16.05" customHeight="1" spans="1:5">
      <c r="A53" s="379">
        <v>20111</v>
      </c>
      <c r="B53" s="384" t="s">
        <v>275</v>
      </c>
      <c r="C53" s="383">
        <f>SUM(XFD54:XFD58)</f>
        <v>0</v>
      </c>
      <c r="D53" s="381"/>
      <c r="E53" s="382"/>
    </row>
    <row r="54" s="277" customFormat="1" ht="16.05" customHeight="1" spans="1:5">
      <c r="A54" s="379">
        <v>2011101</v>
      </c>
      <c r="B54" s="385" t="s">
        <v>238</v>
      </c>
      <c r="C54" s="383">
        <v>2886</v>
      </c>
      <c r="D54" s="381"/>
      <c r="E54" s="382"/>
    </row>
    <row r="55" s="277" customFormat="1" ht="16.05" customHeight="1" spans="1:5">
      <c r="A55" s="379">
        <v>2011104</v>
      </c>
      <c r="B55" s="385" t="s">
        <v>276</v>
      </c>
      <c r="C55" s="383">
        <v>1795</v>
      </c>
      <c r="D55" s="381"/>
      <c r="E55" s="382"/>
    </row>
    <row r="56" s="277" customFormat="1" ht="16.05" customHeight="1" spans="1:5">
      <c r="A56" s="379">
        <v>2011105</v>
      </c>
      <c r="B56" s="385" t="s">
        <v>277</v>
      </c>
      <c r="C56" s="383">
        <v>170</v>
      </c>
      <c r="D56" s="381"/>
      <c r="E56" s="382"/>
    </row>
    <row r="57" s="277" customFormat="1" ht="16.05" customHeight="1" spans="1:5">
      <c r="A57" s="379">
        <v>2011150</v>
      </c>
      <c r="B57" s="385" t="s">
        <v>255</v>
      </c>
      <c r="C57" s="383">
        <v>70</v>
      </c>
      <c r="D57" s="381"/>
      <c r="E57" s="382"/>
    </row>
    <row r="58" s="277" customFormat="1" ht="16.05" customHeight="1" spans="1:5">
      <c r="A58" s="379">
        <v>2011199</v>
      </c>
      <c r="B58" s="385" t="s">
        <v>279</v>
      </c>
      <c r="C58" s="383">
        <v>740</v>
      </c>
      <c r="D58" s="381"/>
      <c r="E58" s="382"/>
    </row>
    <row r="59" s="277" customFormat="1" ht="16.05" customHeight="1" spans="1:5">
      <c r="A59" s="379">
        <v>20113</v>
      </c>
      <c r="B59" s="384" t="s">
        <v>280</v>
      </c>
      <c r="C59" s="383">
        <f>SUM(XFD60:XFD61)</f>
        <v>0</v>
      </c>
      <c r="D59" s="381"/>
      <c r="E59" s="382"/>
    </row>
    <row r="60" s="277" customFormat="1" ht="16.05" customHeight="1" spans="1:5">
      <c r="A60" s="379">
        <v>2011301</v>
      </c>
      <c r="B60" s="385" t="s">
        <v>238</v>
      </c>
      <c r="C60" s="383">
        <v>198</v>
      </c>
      <c r="D60" s="381"/>
      <c r="E60" s="382"/>
    </row>
    <row r="61" s="277" customFormat="1" ht="16.05" customHeight="1" spans="1:5">
      <c r="A61" s="379">
        <v>2011308</v>
      </c>
      <c r="B61" s="385" t="s">
        <v>281</v>
      </c>
      <c r="C61" s="383">
        <v>500</v>
      </c>
      <c r="D61" s="381"/>
      <c r="E61" s="382"/>
    </row>
    <row r="62" s="277" customFormat="1" ht="16.05" customHeight="1" spans="1:5">
      <c r="A62" s="379">
        <v>20123</v>
      </c>
      <c r="B62" s="384" t="s">
        <v>284</v>
      </c>
      <c r="C62" s="383">
        <f>XFD63</f>
        <v>0</v>
      </c>
      <c r="D62" s="381"/>
      <c r="E62" s="382"/>
    </row>
    <row r="63" s="277" customFormat="1" ht="16.05" customHeight="1" spans="1:5">
      <c r="A63" s="379">
        <v>2012399</v>
      </c>
      <c r="B63" s="385" t="s">
        <v>285</v>
      </c>
      <c r="C63" s="383">
        <v>10</v>
      </c>
      <c r="D63" s="381"/>
      <c r="E63" s="382"/>
    </row>
    <row r="64" s="277" customFormat="1" ht="16.05" customHeight="1" spans="1:5">
      <c r="A64" s="379">
        <v>20125</v>
      </c>
      <c r="B64" s="384" t="s">
        <v>286</v>
      </c>
      <c r="C64" s="383">
        <f>XFD65</f>
        <v>0</v>
      </c>
      <c r="D64" s="381"/>
      <c r="E64" s="382"/>
    </row>
    <row r="65" s="277" customFormat="1" ht="16.05" customHeight="1" spans="1:5">
      <c r="A65" s="379">
        <v>2012505</v>
      </c>
      <c r="B65" s="385" t="s">
        <v>1054</v>
      </c>
      <c r="C65" s="383">
        <v>18</v>
      </c>
      <c r="D65" s="381"/>
      <c r="E65" s="382"/>
    </row>
    <row r="66" s="277" customFormat="1" ht="16.05" customHeight="1" spans="1:5">
      <c r="A66" s="379">
        <v>20126</v>
      </c>
      <c r="B66" s="384" t="s">
        <v>287</v>
      </c>
      <c r="C66" s="383">
        <f>SUM(XFD67:XFD69)</f>
        <v>0</v>
      </c>
      <c r="D66" s="381"/>
      <c r="E66" s="382"/>
    </row>
    <row r="67" s="277" customFormat="1" ht="16.05" customHeight="1" spans="1:5">
      <c r="A67" s="379">
        <v>2012601</v>
      </c>
      <c r="B67" s="385" t="s">
        <v>238</v>
      </c>
      <c r="C67" s="383">
        <v>263</v>
      </c>
      <c r="D67" s="381"/>
      <c r="E67" s="382"/>
    </row>
    <row r="68" s="277" customFormat="1" ht="16.05" customHeight="1" spans="1:5">
      <c r="A68" s="379">
        <v>2012604</v>
      </c>
      <c r="B68" s="385" t="s">
        <v>288</v>
      </c>
      <c r="C68" s="383">
        <v>14</v>
      </c>
      <c r="D68" s="381"/>
      <c r="E68" s="382"/>
    </row>
    <row r="69" s="277" customFormat="1" ht="16.05" customHeight="1" spans="1:5">
      <c r="A69" s="379">
        <v>2012699</v>
      </c>
      <c r="B69" s="385" t="s">
        <v>1055</v>
      </c>
      <c r="C69" s="383">
        <v>55</v>
      </c>
      <c r="D69" s="381"/>
      <c r="E69" s="382"/>
    </row>
    <row r="70" s="277" customFormat="1" ht="16.05" customHeight="1" spans="1:5">
      <c r="A70" s="379">
        <v>20128</v>
      </c>
      <c r="B70" s="384" t="s">
        <v>289</v>
      </c>
      <c r="C70" s="383">
        <f>SUM(XFD71:XFD72)</f>
        <v>0</v>
      </c>
      <c r="D70" s="381"/>
      <c r="E70" s="382"/>
    </row>
    <row r="71" s="277" customFormat="1" ht="16.05" customHeight="1" spans="1:5">
      <c r="A71" s="379">
        <v>2012801</v>
      </c>
      <c r="B71" s="385" t="s">
        <v>238</v>
      </c>
      <c r="C71" s="383">
        <v>170</v>
      </c>
      <c r="D71" s="381"/>
      <c r="E71" s="382"/>
    </row>
    <row r="72" s="277" customFormat="1" ht="16.05" customHeight="1" spans="1:5">
      <c r="A72" s="379">
        <v>2012802</v>
      </c>
      <c r="B72" s="385" t="s">
        <v>239</v>
      </c>
      <c r="C72" s="383">
        <v>73</v>
      </c>
      <c r="D72" s="381"/>
      <c r="E72" s="382"/>
    </row>
    <row r="73" s="277" customFormat="1" ht="16.05" customHeight="1" spans="1:5">
      <c r="A73" s="379">
        <v>20129</v>
      </c>
      <c r="B73" s="384" t="s">
        <v>290</v>
      </c>
      <c r="C73" s="383">
        <f>SUM(XFD74:XFD77)</f>
        <v>0</v>
      </c>
      <c r="D73" s="381"/>
      <c r="E73" s="382"/>
    </row>
    <row r="74" s="277" customFormat="1" ht="16.05" customHeight="1" spans="1:5">
      <c r="A74" s="379">
        <v>2012901</v>
      </c>
      <c r="B74" s="385" t="s">
        <v>238</v>
      </c>
      <c r="C74" s="383">
        <v>521</v>
      </c>
      <c r="D74" s="381"/>
      <c r="E74" s="382"/>
    </row>
    <row r="75" s="277" customFormat="1" ht="16.05" customHeight="1" spans="1:5">
      <c r="A75" s="379">
        <v>2012902</v>
      </c>
      <c r="B75" s="385" t="s">
        <v>239</v>
      </c>
      <c r="C75" s="383">
        <v>223</v>
      </c>
      <c r="D75" s="381"/>
      <c r="E75" s="382"/>
    </row>
    <row r="76" s="277" customFormat="1" ht="16.05" customHeight="1" spans="1:5">
      <c r="A76" s="379">
        <v>2012906</v>
      </c>
      <c r="B76" s="385" t="s">
        <v>291</v>
      </c>
      <c r="C76" s="383">
        <v>32</v>
      </c>
      <c r="D76" s="381"/>
      <c r="E76" s="382"/>
    </row>
    <row r="77" s="277" customFormat="1" ht="16.05" customHeight="1" spans="1:5">
      <c r="A77" s="379">
        <v>2012999</v>
      </c>
      <c r="B77" s="385" t="s">
        <v>292</v>
      </c>
      <c r="C77" s="383">
        <v>68</v>
      </c>
      <c r="D77" s="381"/>
      <c r="E77" s="382"/>
    </row>
    <row r="78" s="277" customFormat="1" ht="16.05" customHeight="1" spans="1:5">
      <c r="A78" s="379">
        <v>20131</v>
      </c>
      <c r="B78" s="384" t="s">
        <v>1056</v>
      </c>
      <c r="C78" s="383">
        <f>SUM(XFD79:XFD83)</f>
        <v>0</v>
      </c>
      <c r="D78" s="381"/>
      <c r="E78" s="382"/>
    </row>
    <row r="79" s="277" customFormat="1" ht="16.05" customHeight="1" spans="1:5">
      <c r="A79" s="379">
        <v>2013101</v>
      </c>
      <c r="B79" s="385" t="s">
        <v>238</v>
      </c>
      <c r="C79" s="383">
        <v>1723</v>
      </c>
      <c r="D79" s="381"/>
      <c r="E79" s="382"/>
    </row>
    <row r="80" s="277" customFormat="1" ht="16.05" customHeight="1" spans="1:5">
      <c r="A80" s="379">
        <v>2013102</v>
      </c>
      <c r="B80" s="385" t="s">
        <v>239</v>
      </c>
      <c r="C80" s="383">
        <v>177</v>
      </c>
      <c r="D80" s="381"/>
      <c r="E80" s="382"/>
    </row>
    <row r="81" s="277" customFormat="1" ht="16.05" customHeight="1" spans="1:5">
      <c r="A81" s="379">
        <v>2013105</v>
      </c>
      <c r="B81" s="385" t="s">
        <v>294</v>
      </c>
      <c r="C81" s="383">
        <v>258</v>
      </c>
      <c r="D81" s="381"/>
      <c r="E81" s="382"/>
    </row>
    <row r="82" s="277" customFormat="1" ht="16.05" customHeight="1" spans="1:5">
      <c r="A82" s="379">
        <v>2013150</v>
      </c>
      <c r="B82" s="385" t="s">
        <v>255</v>
      </c>
      <c r="C82" s="383">
        <v>30</v>
      </c>
      <c r="D82" s="381"/>
      <c r="E82" s="382"/>
    </row>
    <row r="83" s="277" customFormat="1" ht="16.05" customHeight="1" spans="1:5">
      <c r="A83" s="379">
        <v>2013199</v>
      </c>
      <c r="B83" s="385" t="s">
        <v>1057</v>
      </c>
      <c r="C83" s="383">
        <v>694</v>
      </c>
      <c r="D83" s="381"/>
      <c r="E83" s="382"/>
    </row>
    <row r="84" s="277" customFormat="1" ht="16.05" customHeight="1" spans="1:5">
      <c r="A84" s="379">
        <v>20132</v>
      </c>
      <c r="B84" s="384" t="s">
        <v>296</v>
      </c>
      <c r="C84" s="383">
        <f>SUM(XFD85:XFD86)</f>
        <v>0</v>
      </c>
      <c r="D84" s="381"/>
      <c r="E84" s="382"/>
    </row>
    <row r="85" s="277" customFormat="1" ht="16.05" customHeight="1" spans="1:5">
      <c r="A85" s="379">
        <v>2013201</v>
      </c>
      <c r="B85" s="385" t="s">
        <v>238</v>
      </c>
      <c r="C85" s="383">
        <v>600</v>
      </c>
      <c r="D85" s="381"/>
      <c r="E85" s="382"/>
    </row>
    <row r="86" s="277" customFormat="1" ht="16.05" customHeight="1" spans="1:5">
      <c r="A86" s="379">
        <v>2013202</v>
      </c>
      <c r="B86" s="385" t="s">
        <v>239</v>
      </c>
      <c r="C86" s="383">
        <v>182</v>
      </c>
      <c r="D86" s="381"/>
      <c r="E86" s="382"/>
    </row>
    <row r="87" s="277" customFormat="1" ht="16.05" customHeight="1" spans="1:5">
      <c r="A87" s="379">
        <v>20133</v>
      </c>
      <c r="B87" s="384" t="s">
        <v>299</v>
      </c>
      <c r="C87" s="383">
        <f>SUM(XFD88:XFD91)</f>
        <v>0</v>
      </c>
      <c r="D87" s="381"/>
      <c r="E87" s="382"/>
    </row>
    <row r="88" s="277" customFormat="1" ht="16.05" customHeight="1" spans="1:5">
      <c r="A88" s="379">
        <v>2013301</v>
      </c>
      <c r="B88" s="385" t="s">
        <v>238</v>
      </c>
      <c r="C88" s="383">
        <v>478</v>
      </c>
      <c r="D88" s="381"/>
      <c r="E88" s="382"/>
    </row>
    <row r="89" s="277" customFormat="1" ht="16.05" customHeight="1" spans="1:5">
      <c r="A89" s="379">
        <v>2013302</v>
      </c>
      <c r="B89" s="385" t="s">
        <v>239</v>
      </c>
      <c r="C89" s="383">
        <v>76</v>
      </c>
      <c r="D89" s="381"/>
      <c r="E89" s="382"/>
    </row>
    <row r="90" s="277" customFormat="1" ht="16.05" customHeight="1" spans="1:5">
      <c r="A90" s="379">
        <v>2013304</v>
      </c>
      <c r="B90" s="385" t="s">
        <v>300</v>
      </c>
      <c r="C90" s="383">
        <v>50</v>
      </c>
      <c r="D90" s="381"/>
      <c r="E90" s="382"/>
    </row>
    <row r="91" s="277" customFormat="1" ht="16.05" customHeight="1" spans="1:5">
      <c r="A91" s="379">
        <v>2013399</v>
      </c>
      <c r="B91" s="385" t="s">
        <v>301</v>
      </c>
      <c r="C91" s="383">
        <v>328</v>
      </c>
      <c r="D91" s="381"/>
      <c r="E91" s="382"/>
    </row>
    <row r="92" s="277" customFormat="1" ht="16.05" customHeight="1" spans="1:5">
      <c r="A92" s="379">
        <v>20134</v>
      </c>
      <c r="B92" s="384" t="s">
        <v>302</v>
      </c>
      <c r="C92" s="383">
        <f>SUM(XFD93:XFD96)</f>
        <v>0</v>
      </c>
      <c r="D92" s="381"/>
      <c r="E92" s="382"/>
    </row>
    <row r="93" s="277" customFormat="1" ht="16.05" customHeight="1" spans="1:5">
      <c r="A93" s="379">
        <v>2013401</v>
      </c>
      <c r="B93" s="385" t="s">
        <v>238</v>
      </c>
      <c r="C93" s="383">
        <v>384</v>
      </c>
      <c r="D93" s="381"/>
      <c r="E93" s="382"/>
    </row>
    <row r="94" s="277" customFormat="1" ht="16.05" customHeight="1" spans="1:5">
      <c r="A94" s="379">
        <v>2013402</v>
      </c>
      <c r="B94" s="385" t="s">
        <v>239</v>
      </c>
      <c r="C94" s="383">
        <v>75</v>
      </c>
      <c r="D94" s="381"/>
      <c r="E94" s="382"/>
    </row>
    <row r="95" s="277" customFormat="1" ht="16.05" customHeight="1" spans="1:5">
      <c r="A95" s="379">
        <v>2013404</v>
      </c>
      <c r="B95" s="385" t="s">
        <v>303</v>
      </c>
      <c r="C95" s="383">
        <v>42</v>
      </c>
      <c r="D95" s="381"/>
      <c r="E95" s="382"/>
    </row>
    <row r="96" s="277" customFormat="1" ht="16.05" customHeight="1" spans="1:5">
      <c r="A96" s="379">
        <v>2013405</v>
      </c>
      <c r="B96" s="385" t="s">
        <v>1058</v>
      </c>
      <c r="C96" s="383">
        <v>13</v>
      </c>
      <c r="D96" s="381"/>
      <c r="E96" s="382"/>
    </row>
    <row r="97" s="277" customFormat="1" ht="16.05" customHeight="1" spans="1:5">
      <c r="A97" s="379">
        <v>20135</v>
      </c>
      <c r="B97" s="384" t="s">
        <v>304</v>
      </c>
      <c r="C97" s="383">
        <f>SUM(XFD98:XFD99)</f>
        <v>0</v>
      </c>
      <c r="D97" s="381"/>
      <c r="E97" s="382"/>
    </row>
    <row r="98" s="277" customFormat="1" ht="16.05" customHeight="1" spans="1:5">
      <c r="A98" s="379">
        <v>2013501</v>
      </c>
      <c r="B98" s="385" t="s">
        <v>238</v>
      </c>
      <c r="C98" s="383">
        <v>206</v>
      </c>
      <c r="D98" s="381"/>
      <c r="E98" s="382"/>
    </row>
    <row r="99" s="277" customFormat="1" ht="16.05" customHeight="1" spans="1:5">
      <c r="A99" s="379">
        <v>2013599</v>
      </c>
      <c r="B99" s="385" t="s">
        <v>1059</v>
      </c>
      <c r="C99" s="383">
        <v>12</v>
      </c>
      <c r="D99" s="381"/>
      <c r="E99" s="382"/>
    </row>
    <row r="100" s="277" customFormat="1" ht="16.05" customHeight="1" spans="1:5">
      <c r="A100" s="379">
        <v>20137</v>
      </c>
      <c r="B100" s="384" t="s">
        <v>306</v>
      </c>
      <c r="C100" s="383">
        <f>SUM(XFD101:XFD102)</f>
        <v>0</v>
      </c>
      <c r="D100" s="381"/>
      <c r="E100" s="382"/>
    </row>
    <row r="101" s="277" customFormat="1" ht="16.05" customHeight="1" spans="1:5">
      <c r="A101" s="379">
        <v>2013750</v>
      </c>
      <c r="B101" s="385" t="s">
        <v>255</v>
      </c>
      <c r="C101" s="383">
        <v>110</v>
      </c>
      <c r="D101" s="381"/>
      <c r="E101" s="382"/>
    </row>
    <row r="102" s="277" customFormat="1" ht="16.05" customHeight="1" spans="1:5">
      <c r="A102" s="379">
        <v>2013799</v>
      </c>
      <c r="B102" s="385" t="s">
        <v>307</v>
      </c>
      <c r="C102" s="383">
        <v>136</v>
      </c>
      <c r="D102" s="381"/>
      <c r="E102" s="382"/>
    </row>
    <row r="103" s="277" customFormat="1" ht="16.05" customHeight="1" spans="1:5">
      <c r="A103" s="379">
        <v>20138</v>
      </c>
      <c r="B103" s="384" t="s">
        <v>308</v>
      </c>
      <c r="C103" s="383">
        <f>SUM(XFD104:XFD112)</f>
        <v>0</v>
      </c>
      <c r="D103" s="381"/>
      <c r="E103" s="382"/>
    </row>
    <row r="104" s="277" customFormat="1" ht="16.05" customHeight="1" spans="1:5">
      <c r="A104" s="379">
        <v>2013801</v>
      </c>
      <c r="B104" s="385" t="s">
        <v>238</v>
      </c>
      <c r="C104" s="383">
        <v>3007</v>
      </c>
      <c r="D104" s="381"/>
      <c r="E104" s="382"/>
    </row>
    <row r="105" s="277" customFormat="1" ht="16.05" customHeight="1" spans="1:5">
      <c r="A105" s="379">
        <v>2013802</v>
      </c>
      <c r="B105" s="385" t="s">
        <v>239</v>
      </c>
      <c r="C105" s="383">
        <v>75</v>
      </c>
      <c r="D105" s="381"/>
      <c r="E105" s="382"/>
    </row>
    <row r="106" s="277" customFormat="1" ht="16.05" customHeight="1" spans="1:5">
      <c r="A106" s="379">
        <v>2013804</v>
      </c>
      <c r="B106" s="385" t="s">
        <v>309</v>
      </c>
      <c r="C106" s="383">
        <v>175</v>
      </c>
      <c r="D106" s="381"/>
      <c r="E106" s="382"/>
    </row>
    <row r="107" s="277" customFormat="1" ht="16.05" customHeight="1" spans="1:5">
      <c r="A107" s="379">
        <v>2013805</v>
      </c>
      <c r="B107" s="385" t="s">
        <v>1060</v>
      </c>
      <c r="C107" s="383">
        <v>8</v>
      </c>
      <c r="D107" s="381"/>
      <c r="E107" s="382"/>
    </row>
    <row r="108" s="277" customFormat="1" ht="16.05" customHeight="1" spans="1:5">
      <c r="A108" s="379">
        <v>2013808</v>
      </c>
      <c r="B108" s="385" t="s">
        <v>266</v>
      </c>
      <c r="C108" s="383">
        <v>568</v>
      </c>
      <c r="D108" s="381"/>
      <c r="E108" s="382"/>
    </row>
    <row r="109" s="277" customFormat="1" ht="16.05" customHeight="1" spans="1:5">
      <c r="A109" s="379">
        <v>2013812</v>
      </c>
      <c r="B109" s="385" t="s">
        <v>310</v>
      </c>
      <c r="C109" s="383">
        <v>170</v>
      </c>
      <c r="D109" s="381"/>
      <c r="E109" s="382"/>
    </row>
    <row r="110" s="277" customFormat="1" ht="16.05" customHeight="1" spans="1:5">
      <c r="A110" s="379">
        <v>2013815</v>
      </c>
      <c r="B110" s="385" t="s">
        <v>311</v>
      </c>
      <c r="C110" s="383">
        <v>282</v>
      </c>
      <c r="D110" s="381"/>
      <c r="E110" s="382"/>
    </row>
    <row r="111" s="277" customFormat="1" ht="16.05" customHeight="1" spans="1:5">
      <c r="A111" s="379">
        <v>2013850</v>
      </c>
      <c r="B111" s="385" t="s">
        <v>255</v>
      </c>
      <c r="C111" s="383">
        <v>870</v>
      </c>
      <c r="D111" s="381"/>
      <c r="E111" s="382"/>
    </row>
    <row r="112" s="277" customFormat="1" ht="16.05" customHeight="1" spans="1:5">
      <c r="A112" s="379">
        <v>2013899</v>
      </c>
      <c r="B112" s="385" t="s">
        <v>313</v>
      </c>
      <c r="C112" s="383">
        <v>390</v>
      </c>
      <c r="D112" s="381"/>
      <c r="E112" s="382"/>
    </row>
    <row r="113" s="277" customFormat="1" ht="16.05" customHeight="1" spans="1:5">
      <c r="A113" s="379">
        <v>20199</v>
      </c>
      <c r="B113" s="384" t="s">
        <v>314</v>
      </c>
      <c r="C113" s="383">
        <f>SUM(XFD114)</f>
        <v>0</v>
      </c>
      <c r="D113" s="381"/>
      <c r="E113" s="382"/>
    </row>
    <row r="114" s="277" customFormat="1" ht="16.05" customHeight="1" spans="1:5">
      <c r="A114" s="379">
        <v>2019999</v>
      </c>
      <c r="B114" s="385" t="s">
        <v>314</v>
      </c>
      <c r="C114" s="383">
        <v>3646</v>
      </c>
      <c r="D114" s="381"/>
      <c r="E114" s="382"/>
    </row>
    <row r="115" s="277" customFormat="1" ht="16.05" customHeight="1" spans="1:5">
      <c r="A115" s="379">
        <v>203</v>
      </c>
      <c r="B115" s="350" t="s">
        <v>315</v>
      </c>
      <c r="C115" s="383">
        <f t="shared" ref="C115:C116" si="0">XFD116</f>
        <v>0</v>
      </c>
      <c r="D115" s="381"/>
      <c r="E115" s="382"/>
    </row>
    <row r="116" s="277" customFormat="1" ht="16.05" customHeight="1" spans="1:5">
      <c r="A116" s="379">
        <v>20306</v>
      </c>
      <c r="B116" s="384" t="s">
        <v>316</v>
      </c>
      <c r="C116" s="383">
        <f t="shared" si="0"/>
        <v>0</v>
      </c>
      <c r="D116" s="381"/>
      <c r="E116" s="382"/>
    </row>
    <row r="117" s="277" customFormat="1" ht="16.05" customHeight="1" spans="1:5">
      <c r="A117" s="379">
        <v>2030699</v>
      </c>
      <c r="B117" s="385" t="s">
        <v>318</v>
      </c>
      <c r="C117" s="383">
        <v>20</v>
      </c>
      <c r="D117" s="381"/>
      <c r="E117" s="382"/>
    </row>
    <row r="118" s="277" customFormat="1" ht="16.05" customHeight="1" spans="1:5">
      <c r="A118" s="379">
        <v>204</v>
      </c>
      <c r="B118" s="350" t="s">
        <v>319</v>
      </c>
      <c r="C118" s="383">
        <f>XFD119+XFD124+XFD126+XFD135+XFD137+XFD139</f>
        <v>0</v>
      </c>
      <c r="D118" s="381"/>
      <c r="E118" s="382"/>
    </row>
    <row r="119" s="277" customFormat="1" ht="16.05" customHeight="1" spans="1:5">
      <c r="A119" s="379">
        <v>20402</v>
      </c>
      <c r="B119" s="384" t="s">
        <v>322</v>
      </c>
      <c r="C119" s="383">
        <f>SUM(XFD120:XFD123)</f>
        <v>0</v>
      </c>
      <c r="D119" s="381"/>
      <c r="E119" s="382"/>
    </row>
    <row r="120" s="277" customFormat="1" ht="16.05" customHeight="1" spans="1:5">
      <c r="A120" s="379">
        <v>2040201</v>
      </c>
      <c r="B120" s="385" t="s">
        <v>238</v>
      </c>
      <c r="C120" s="383">
        <v>17785</v>
      </c>
      <c r="D120" s="381"/>
      <c r="E120" s="382"/>
    </row>
    <row r="121" s="277" customFormat="1" ht="16.05" customHeight="1" spans="1:5">
      <c r="A121" s="379">
        <v>2040219</v>
      </c>
      <c r="B121" s="385" t="s">
        <v>266</v>
      </c>
      <c r="C121" s="383">
        <v>556</v>
      </c>
      <c r="D121" s="381"/>
      <c r="E121" s="382"/>
    </row>
    <row r="122" s="277" customFormat="1" ht="16.05" customHeight="1" spans="1:5">
      <c r="A122" s="379">
        <v>2040220</v>
      </c>
      <c r="B122" s="385" t="s">
        <v>323</v>
      </c>
      <c r="C122" s="383">
        <v>12514</v>
      </c>
      <c r="D122" s="381"/>
      <c r="E122" s="382"/>
    </row>
    <row r="123" s="277" customFormat="1" ht="16.05" customHeight="1" spans="1:5">
      <c r="A123" s="379">
        <v>2040299</v>
      </c>
      <c r="B123" s="385" t="s">
        <v>324</v>
      </c>
      <c r="C123" s="383">
        <v>8621</v>
      </c>
      <c r="D123" s="381"/>
      <c r="E123" s="382"/>
    </row>
    <row r="124" s="277" customFormat="1" ht="16.05" customHeight="1" spans="1:5">
      <c r="A124" s="379">
        <v>20404</v>
      </c>
      <c r="B124" s="384" t="s">
        <v>328</v>
      </c>
      <c r="C124" s="383">
        <f>XFD125</f>
        <v>0</v>
      </c>
      <c r="D124" s="381"/>
      <c r="E124" s="382"/>
    </row>
    <row r="125" s="277" customFormat="1" ht="16.05" customHeight="1" spans="1:5">
      <c r="A125" s="379">
        <v>2040499</v>
      </c>
      <c r="B125" s="385" t="s">
        <v>329</v>
      </c>
      <c r="C125" s="383">
        <v>1170</v>
      </c>
      <c r="D125" s="381"/>
      <c r="E125" s="382"/>
    </row>
    <row r="126" s="277" customFormat="1" ht="16.05" customHeight="1" spans="1:5">
      <c r="A126" s="379">
        <v>20406</v>
      </c>
      <c r="B126" s="384" t="s">
        <v>332</v>
      </c>
      <c r="C126" s="383">
        <f>SUM(XFD127:XFD134)</f>
        <v>0</v>
      </c>
      <c r="D126" s="381"/>
      <c r="E126" s="382"/>
    </row>
    <row r="127" s="277" customFormat="1" ht="16.05" customHeight="1" spans="1:5">
      <c r="A127" s="379">
        <v>2040601</v>
      </c>
      <c r="B127" s="385" t="s">
        <v>238</v>
      </c>
      <c r="C127" s="383">
        <v>618</v>
      </c>
      <c r="D127" s="381"/>
      <c r="E127" s="382"/>
    </row>
    <row r="128" s="277" customFormat="1" ht="16.05" customHeight="1" spans="1:5">
      <c r="A128" s="379">
        <v>2040602</v>
      </c>
      <c r="B128" s="385" t="s">
        <v>239</v>
      </c>
      <c r="C128" s="383">
        <v>25</v>
      </c>
      <c r="D128" s="381"/>
      <c r="E128" s="382"/>
    </row>
    <row r="129" s="277" customFormat="1" ht="16.05" customHeight="1" spans="1:5">
      <c r="A129" s="379">
        <v>2040604</v>
      </c>
      <c r="B129" s="385" t="s">
        <v>333</v>
      </c>
      <c r="C129" s="383">
        <v>16</v>
      </c>
      <c r="D129" s="381"/>
      <c r="E129" s="382"/>
    </row>
    <row r="130" s="277" customFormat="1" ht="16.05" customHeight="1" spans="1:5">
      <c r="A130" s="379">
        <v>2040605</v>
      </c>
      <c r="B130" s="385" t="s">
        <v>334</v>
      </c>
      <c r="C130" s="383">
        <v>10</v>
      </c>
      <c r="D130" s="381"/>
      <c r="E130" s="382"/>
    </row>
    <row r="131" s="277" customFormat="1" ht="16.05" customHeight="1" spans="1:5">
      <c r="A131" s="379">
        <v>2040607</v>
      </c>
      <c r="B131" s="385" t="s">
        <v>335</v>
      </c>
      <c r="C131" s="383">
        <v>95</v>
      </c>
      <c r="D131" s="381"/>
      <c r="E131" s="382"/>
    </row>
    <row r="132" s="277" customFormat="1" ht="16.05" customHeight="1" spans="1:5">
      <c r="A132" s="379">
        <v>2040610</v>
      </c>
      <c r="B132" s="385" t="s">
        <v>336</v>
      </c>
      <c r="C132" s="383">
        <v>9</v>
      </c>
      <c r="D132" s="381"/>
      <c r="E132" s="382"/>
    </row>
    <row r="133" s="277" customFormat="1" ht="16.05" customHeight="1" spans="1:5">
      <c r="A133" s="379">
        <v>2040612</v>
      </c>
      <c r="B133" s="385" t="s">
        <v>1061</v>
      </c>
      <c r="C133" s="383">
        <v>83</v>
      </c>
      <c r="D133" s="381"/>
      <c r="E133" s="382"/>
    </row>
    <row r="134" s="277" customFormat="1" ht="16.05" customHeight="1" spans="1:5">
      <c r="A134" s="379">
        <v>2040650</v>
      </c>
      <c r="B134" s="385" t="s">
        <v>255</v>
      </c>
      <c r="C134" s="383">
        <v>6</v>
      </c>
      <c r="D134" s="381"/>
      <c r="E134" s="382"/>
    </row>
    <row r="135" s="277" customFormat="1" ht="16.05" customHeight="1" spans="1:5">
      <c r="A135" s="379">
        <v>20407</v>
      </c>
      <c r="B135" s="384" t="s">
        <v>339</v>
      </c>
      <c r="C135" s="383">
        <f>XFD136</f>
        <v>0</v>
      </c>
      <c r="D135" s="381"/>
      <c r="E135" s="382"/>
    </row>
    <row r="136" s="277" customFormat="1" ht="16.05" customHeight="1" spans="1:5">
      <c r="A136" s="379">
        <v>2040704</v>
      </c>
      <c r="B136" s="385" t="s">
        <v>1062</v>
      </c>
      <c r="C136" s="383">
        <v>200</v>
      </c>
      <c r="D136" s="381"/>
      <c r="E136" s="382"/>
    </row>
    <row r="137" s="277" customFormat="1" ht="16.05" customHeight="1" spans="1:5">
      <c r="A137" s="379">
        <v>20409</v>
      </c>
      <c r="B137" s="384" t="s">
        <v>341</v>
      </c>
      <c r="C137" s="383">
        <f>XFD138</f>
        <v>0</v>
      </c>
      <c r="D137" s="381"/>
      <c r="E137" s="382"/>
    </row>
    <row r="138" s="277" customFormat="1" ht="16.05" customHeight="1" spans="1:5">
      <c r="A138" s="379">
        <v>2040905</v>
      </c>
      <c r="B138" s="385" t="s">
        <v>342</v>
      </c>
      <c r="C138" s="383">
        <v>20</v>
      </c>
      <c r="D138" s="381"/>
      <c r="E138" s="382"/>
    </row>
    <row r="139" s="277" customFormat="1" ht="16.05" customHeight="1" spans="1:5">
      <c r="A139" s="379">
        <v>20499</v>
      </c>
      <c r="B139" s="384" t="s">
        <v>1063</v>
      </c>
      <c r="C139" s="383">
        <f>SUM(XFD140:XFD141)</f>
        <v>0</v>
      </c>
      <c r="D139" s="381"/>
      <c r="E139" s="382"/>
    </row>
    <row r="140" s="277" customFormat="1" ht="16.05" customHeight="1" spans="1:5">
      <c r="A140" s="379">
        <v>2049902</v>
      </c>
      <c r="B140" s="385" t="s">
        <v>1064</v>
      </c>
      <c r="C140" s="383">
        <v>90</v>
      </c>
      <c r="D140" s="381"/>
      <c r="E140" s="382"/>
    </row>
    <row r="141" s="277" customFormat="1" ht="16.05" customHeight="1" spans="1:5">
      <c r="A141" s="379">
        <v>2049999</v>
      </c>
      <c r="B141" s="385" t="s">
        <v>1063</v>
      </c>
      <c r="C141" s="383">
        <v>291</v>
      </c>
      <c r="D141" s="381"/>
      <c r="E141" s="382"/>
    </row>
    <row r="142" s="277" customFormat="1" ht="16.05" customHeight="1" spans="1:5">
      <c r="A142" s="379">
        <v>205</v>
      </c>
      <c r="B142" s="350" t="s">
        <v>343</v>
      </c>
      <c r="C142" s="383">
        <f>XFD143+XFD147+XFD150+XFD154+XFD156</f>
        <v>0</v>
      </c>
      <c r="D142" s="381"/>
      <c r="E142" s="382"/>
    </row>
    <row r="143" s="277" customFormat="1" ht="16.05" customHeight="1" spans="1:5">
      <c r="A143" s="379">
        <v>20501</v>
      </c>
      <c r="B143" s="384" t="s">
        <v>344</v>
      </c>
      <c r="C143" s="383">
        <f>SUM(XFD144:XFD146)</f>
        <v>0</v>
      </c>
      <c r="D143" s="381"/>
      <c r="E143" s="382"/>
    </row>
    <row r="144" s="277" customFormat="1" ht="16.05" customHeight="1" spans="1:5">
      <c r="A144" s="379">
        <v>2050101</v>
      </c>
      <c r="B144" s="385" t="s">
        <v>238</v>
      </c>
      <c r="C144" s="383">
        <v>728</v>
      </c>
      <c r="D144" s="381"/>
      <c r="E144" s="382"/>
    </row>
    <row r="145" s="277" customFormat="1" ht="16.05" customHeight="1" spans="1:5">
      <c r="A145" s="379">
        <v>2050102</v>
      </c>
      <c r="B145" s="385" t="s">
        <v>239</v>
      </c>
      <c r="C145" s="383">
        <v>213</v>
      </c>
      <c r="D145" s="381"/>
      <c r="E145" s="382"/>
    </row>
    <row r="146" s="277" customFormat="1" ht="16.05" customHeight="1" spans="1:5">
      <c r="A146" s="379">
        <v>2050199</v>
      </c>
      <c r="B146" s="385" t="s">
        <v>345</v>
      </c>
      <c r="C146" s="383">
        <v>1037</v>
      </c>
      <c r="D146" s="381"/>
      <c r="E146" s="382"/>
    </row>
    <row r="147" s="277" customFormat="1" ht="16.05" customHeight="1" spans="1:5">
      <c r="A147" s="379">
        <v>20502</v>
      </c>
      <c r="B147" s="384" t="s">
        <v>346</v>
      </c>
      <c r="C147" s="383">
        <f>SUM(XFD148:XFD149)</f>
        <v>0</v>
      </c>
      <c r="D147" s="381"/>
      <c r="E147" s="382"/>
    </row>
    <row r="148" s="277" customFormat="1" ht="16.05" customHeight="1" spans="1:5">
      <c r="A148" s="379">
        <v>2050201</v>
      </c>
      <c r="B148" s="385" t="s">
        <v>347</v>
      </c>
      <c r="C148" s="383">
        <v>117</v>
      </c>
      <c r="D148" s="381"/>
      <c r="E148" s="382"/>
    </row>
    <row r="149" s="277" customFormat="1" ht="16.05" customHeight="1" spans="1:5">
      <c r="A149" s="379">
        <v>2050204</v>
      </c>
      <c r="B149" s="385" t="s">
        <v>348</v>
      </c>
      <c r="C149" s="383">
        <v>13549</v>
      </c>
      <c r="D149" s="381"/>
      <c r="E149" s="382"/>
    </row>
    <row r="150" s="277" customFormat="1" ht="16.05" customHeight="1" spans="1:5">
      <c r="A150" s="379">
        <v>20503</v>
      </c>
      <c r="B150" s="384" t="s">
        <v>350</v>
      </c>
      <c r="C150" s="383">
        <f>SUM(XFD151:XFD153)</f>
        <v>0</v>
      </c>
      <c r="D150" s="381"/>
      <c r="E150" s="382"/>
    </row>
    <row r="151" s="277" customFormat="1" ht="16.05" customHeight="1" spans="1:5">
      <c r="A151" s="379">
        <v>2050302</v>
      </c>
      <c r="B151" s="385" t="s">
        <v>351</v>
      </c>
      <c r="C151" s="383">
        <v>1287</v>
      </c>
      <c r="D151" s="381"/>
      <c r="E151" s="382"/>
    </row>
    <row r="152" s="277" customFormat="1" ht="16.05" customHeight="1" spans="1:5">
      <c r="A152" s="379">
        <v>2050303</v>
      </c>
      <c r="B152" s="385" t="s">
        <v>352</v>
      </c>
      <c r="C152" s="383">
        <v>3689</v>
      </c>
      <c r="D152" s="381"/>
      <c r="E152" s="382"/>
    </row>
    <row r="153" s="277" customFormat="1" ht="16.05" customHeight="1" spans="1:5">
      <c r="A153" s="379">
        <v>2050305</v>
      </c>
      <c r="B153" s="385" t="s">
        <v>353</v>
      </c>
      <c r="C153" s="383">
        <v>5793</v>
      </c>
      <c r="D153" s="381"/>
      <c r="E153" s="382"/>
    </row>
    <row r="154" s="277" customFormat="1" ht="16.05" customHeight="1" spans="1:5">
      <c r="A154" s="379">
        <v>20508</v>
      </c>
      <c r="B154" s="384" t="s">
        <v>354</v>
      </c>
      <c r="C154" s="383">
        <f>XFD155</f>
        <v>0</v>
      </c>
      <c r="D154" s="381"/>
      <c r="E154" s="382"/>
    </row>
    <row r="155" s="277" customFormat="1" ht="16.05" customHeight="1" spans="1:5">
      <c r="A155" s="379">
        <v>2050802</v>
      </c>
      <c r="B155" s="385" t="s">
        <v>355</v>
      </c>
      <c r="C155" s="383">
        <v>2004</v>
      </c>
      <c r="D155" s="381"/>
      <c r="E155" s="382"/>
    </row>
    <row r="156" s="277" customFormat="1" ht="16.05" customHeight="1" spans="1:5">
      <c r="A156" s="379">
        <v>20599</v>
      </c>
      <c r="B156" s="384" t="s">
        <v>356</v>
      </c>
      <c r="C156" s="383">
        <f>XFD157</f>
        <v>0</v>
      </c>
      <c r="D156" s="381"/>
      <c r="E156" s="382"/>
    </row>
    <row r="157" s="277" customFormat="1" ht="16.05" customHeight="1" spans="1:5">
      <c r="A157" s="379">
        <v>2059999</v>
      </c>
      <c r="B157" s="385" t="s">
        <v>356</v>
      </c>
      <c r="C157" s="383">
        <v>403</v>
      </c>
      <c r="D157" s="381"/>
      <c r="E157" s="382"/>
    </row>
    <row r="158" s="277" customFormat="1" ht="16.05" customHeight="1" spans="1:5">
      <c r="A158" s="379">
        <v>206</v>
      </c>
      <c r="B158" s="350" t="s">
        <v>357</v>
      </c>
      <c r="C158" s="383">
        <f>XFD159+XFD162+XFD164+XFD167+XFD169</f>
        <v>0</v>
      </c>
      <c r="D158" s="381"/>
      <c r="E158" s="382"/>
    </row>
    <row r="159" s="277" customFormat="1" ht="16.05" customHeight="1" spans="1:5">
      <c r="A159" s="379">
        <v>20601</v>
      </c>
      <c r="B159" s="384" t="s">
        <v>358</v>
      </c>
      <c r="C159" s="383">
        <f>SUM(XFD160:XFD161)</f>
        <v>0</v>
      </c>
      <c r="D159" s="381"/>
      <c r="E159" s="382"/>
    </row>
    <row r="160" s="277" customFormat="1" ht="16.05" customHeight="1" spans="1:5">
      <c r="A160" s="379">
        <v>2060101</v>
      </c>
      <c r="B160" s="385" t="s">
        <v>238</v>
      </c>
      <c r="C160" s="383">
        <v>285</v>
      </c>
      <c r="D160" s="381"/>
      <c r="E160" s="382"/>
    </row>
    <row r="161" s="277" customFormat="1" ht="16.05" customHeight="1" spans="1:5">
      <c r="A161" s="379">
        <v>2060199</v>
      </c>
      <c r="B161" s="385" t="s">
        <v>359</v>
      </c>
      <c r="C161" s="383">
        <v>15</v>
      </c>
      <c r="D161" s="381"/>
      <c r="E161" s="382"/>
    </row>
    <row r="162" s="277" customFormat="1" ht="16.05" customHeight="1" spans="1:5">
      <c r="A162" s="379">
        <v>20605</v>
      </c>
      <c r="B162" s="384" t="s">
        <v>362</v>
      </c>
      <c r="C162" s="383">
        <f>XFD163</f>
        <v>0</v>
      </c>
      <c r="D162" s="381"/>
      <c r="E162" s="382"/>
    </row>
    <row r="163" s="277" customFormat="1" ht="16.05" customHeight="1" spans="1:5">
      <c r="A163" s="379">
        <v>2060502</v>
      </c>
      <c r="B163" s="385" t="s">
        <v>363</v>
      </c>
      <c r="C163" s="383">
        <v>250</v>
      </c>
      <c r="D163" s="381"/>
      <c r="E163" s="382"/>
    </row>
    <row r="164" s="277" customFormat="1" ht="16.05" customHeight="1" spans="1:5">
      <c r="A164" s="379">
        <v>20607</v>
      </c>
      <c r="B164" s="384" t="s">
        <v>364</v>
      </c>
      <c r="C164" s="383">
        <f>SUM(XFD165:XFD166)</f>
        <v>0</v>
      </c>
      <c r="D164" s="381"/>
      <c r="E164" s="382"/>
    </row>
    <row r="165" s="277" customFormat="1" ht="16.05" customHeight="1" spans="1:5">
      <c r="A165" s="379">
        <v>2060701</v>
      </c>
      <c r="B165" s="385" t="s">
        <v>365</v>
      </c>
      <c r="C165" s="383">
        <v>156</v>
      </c>
      <c r="D165" s="381"/>
      <c r="E165" s="382"/>
    </row>
    <row r="166" s="277" customFormat="1" ht="16.05" customHeight="1" spans="1:5">
      <c r="A166" s="379">
        <v>2060702</v>
      </c>
      <c r="B166" s="385" t="s">
        <v>366</v>
      </c>
      <c r="C166" s="383">
        <v>80</v>
      </c>
      <c r="D166" s="381"/>
      <c r="E166" s="382"/>
    </row>
    <row r="167" s="277" customFormat="1" ht="16.05" customHeight="1" spans="1:5">
      <c r="A167" s="379">
        <v>20609</v>
      </c>
      <c r="B167" s="384" t="s">
        <v>1065</v>
      </c>
      <c r="C167" s="383">
        <f>XFD168</f>
        <v>0</v>
      </c>
      <c r="D167" s="381"/>
      <c r="E167" s="382"/>
    </row>
    <row r="168" s="277" customFormat="1" ht="16.05" customHeight="1" spans="1:5">
      <c r="A168" s="379">
        <v>2060902</v>
      </c>
      <c r="B168" s="385" t="s">
        <v>1066</v>
      </c>
      <c r="C168" s="383">
        <v>200</v>
      </c>
      <c r="D168" s="381"/>
      <c r="E168" s="382"/>
    </row>
    <row r="169" s="277" customFormat="1" ht="16.05" customHeight="1" spans="1:5">
      <c r="A169" s="379">
        <v>20699</v>
      </c>
      <c r="B169" s="384" t="s">
        <v>369</v>
      </c>
      <c r="C169" s="383">
        <f>XFD170</f>
        <v>0</v>
      </c>
      <c r="D169" s="381"/>
      <c r="E169" s="382"/>
    </row>
    <row r="170" s="277" customFormat="1" ht="16.05" customHeight="1" spans="1:5">
      <c r="A170" s="379">
        <v>2069901</v>
      </c>
      <c r="B170" s="385" t="s">
        <v>370</v>
      </c>
      <c r="C170" s="383">
        <v>4750</v>
      </c>
      <c r="D170" s="381"/>
      <c r="E170" s="382"/>
    </row>
    <row r="171" s="277" customFormat="1" ht="16.05" customHeight="1" spans="1:5">
      <c r="A171" s="379">
        <v>207</v>
      </c>
      <c r="B171" s="350" t="s">
        <v>371</v>
      </c>
      <c r="C171" s="383">
        <f>XFD172+XFD180+XFD183+XFD185+XFD188+XFD192+XFD194</f>
        <v>0</v>
      </c>
      <c r="D171" s="381"/>
      <c r="E171" s="382"/>
    </row>
    <row r="172" s="277" customFormat="1" ht="16.05" customHeight="1" spans="1:5">
      <c r="A172" s="379">
        <v>20701</v>
      </c>
      <c r="B172" s="384" t="s">
        <v>372</v>
      </c>
      <c r="C172" s="383">
        <f>SUM(XFD173:XFD179)</f>
        <v>0</v>
      </c>
      <c r="D172" s="381"/>
      <c r="E172" s="382"/>
    </row>
    <row r="173" s="277" customFormat="1" ht="16.05" customHeight="1" spans="1:5">
      <c r="A173" s="379">
        <v>2070101</v>
      </c>
      <c r="B173" s="385" t="s">
        <v>238</v>
      </c>
      <c r="C173" s="383">
        <v>503</v>
      </c>
      <c r="D173" s="381"/>
      <c r="E173" s="382"/>
    </row>
    <row r="174" s="277" customFormat="1" ht="16.05" customHeight="1" spans="1:5">
      <c r="A174" s="379">
        <v>2070102</v>
      </c>
      <c r="B174" s="385" t="s">
        <v>239</v>
      </c>
      <c r="C174" s="383">
        <v>25</v>
      </c>
      <c r="D174" s="381"/>
      <c r="E174" s="382"/>
    </row>
    <row r="175" s="277" customFormat="1" ht="16.05" customHeight="1" spans="1:5">
      <c r="A175" s="379">
        <v>2070104</v>
      </c>
      <c r="B175" s="385" t="s">
        <v>373</v>
      </c>
      <c r="C175" s="383">
        <v>324</v>
      </c>
      <c r="D175" s="381"/>
      <c r="E175" s="382"/>
    </row>
    <row r="176" s="277" customFormat="1" ht="16.05" customHeight="1" spans="1:5">
      <c r="A176" s="379">
        <v>2070108</v>
      </c>
      <c r="B176" s="385" t="s">
        <v>374</v>
      </c>
      <c r="C176" s="383">
        <v>300</v>
      </c>
      <c r="D176" s="381"/>
      <c r="E176" s="382"/>
    </row>
    <row r="177" s="277" customFormat="1" ht="16.05" customHeight="1" spans="1:5">
      <c r="A177" s="379">
        <v>2070110</v>
      </c>
      <c r="B177" s="385" t="s">
        <v>375</v>
      </c>
      <c r="C177" s="383">
        <v>10</v>
      </c>
      <c r="D177" s="381"/>
      <c r="E177" s="382"/>
    </row>
    <row r="178" s="277" customFormat="1" ht="16.05" customHeight="1" spans="1:5">
      <c r="A178" s="379">
        <v>2070111</v>
      </c>
      <c r="B178" s="385" t="s">
        <v>376</v>
      </c>
      <c r="C178" s="383">
        <v>70</v>
      </c>
      <c r="D178" s="381"/>
      <c r="E178" s="382"/>
    </row>
    <row r="179" s="277" customFormat="1" ht="16.05" customHeight="1" spans="1:5">
      <c r="A179" s="379">
        <v>2070112</v>
      </c>
      <c r="B179" s="385" t="s">
        <v>377</v>
      </c>
      <c r="C179" s="383">
        <v>210</v>
      </c>
      <c r="D179" s="381"/>
      <c r="E179" s="382"/>
    </row>
    <row r="180" s="277" customFormat="1" ht="16.05" customHeight="1" spans="1:5">
      <c r="A180" s="379">
        <v>20702</v>
      </c>
      <c r="B180" s="384" t="s">
        <v>379</v>
      </c>
      <c r="C180" s="383">
        <f>SUM(XFD181:XFD182)</f>
        <v>0</v>
      </c>
      <c r="D180" s="381"/>
      <c r="E180" s="382"/>
    </row>
    <row r="181" s="277" customFormat="1" ht="16.05" customHeight="1" spans="1:5">
      <c r="A181" s="379">
        <v>2070204</v>
      </c>
      <c r="B181" s="385" t="s">
        <v>380</v>
      </c>
      <c r="C181" s="383">
        <v>655</v>
      </c>
      <c r="D181" s="381"/>
      <c r="E181" s="382"/>
    </row>
    <row r="182" s="277" customFormat="1" ht="16.05" customHeight="1" spans="1:5">
      <c r="A182" s="379">
        <v>2070205</v>
      </c>
      <c r="B182" s="385" t="s">
        <v>381</v>
      </c>
      <c r="C182" s="383">
        <v>1052</v>
      </c>
      <c r="D182" s="381"/>
      <c r="E182" s="382"/>
    </row>
    <row r="183" s="277" customFormat="1" ht="16.05" customHeight="1" spans="1:5">
      <c r="A183" s="379">
        <v>20703</v>
      </c>
      <c r="B183" s="384" t="s">
        <v>382</v>
      </c>
      <c r="C183" s="383">
        <f>XFD184</f>
        <v>0</v>
      </c>
      <c r="D183" s="381"/>
      <c r="E183" s="382"/>
    </row>
    <row r="184" s="277" customFormat="1" ht="16.05" customHeight="1" spans="1:5">
      <c r="A184" s="379">
        <v>2070308</v>
      </c>
      <c r="B184" s="385" t="s">
        <v>383</v>
      </c>
      <c r="C184" s="383">
        <v>20</v>
      </c>
      <c r="D184" s="381"/>
      <c r="E184" s="382"/>
    </row>
    <row r="185" s="277" customFormat="1" ht="16.05" customHeight="1" spans="1:5">
      <c r="A185" s="379">
        <v>20706</v>
      </c>
      <c r="B185" s="384" t="s">
        <v>384</v>
      </c>
      <c r="C185" s="383">
        <f>SUM(XFD186:XFD187)</f>
        <v>0</v>
      </c>
      <c r="D185" s="381"/>
      <c r="E185" s="382"/>
    </row>
    <row r="186" s="277" customFormat="1" ht="16.05" customHeight="1" spans="1:5">
      <c r="A186" s="379">
        <v>2070604</v>
      </c>
      <c r="B186" s="385" t="s">
        <v>385</v>
      </c>
      <c r="C186" s="383">
        <v>100</v>
      </c>
      <c r="D186" s="381"/>
      <c r="E186" s="382"/>
    </row>
    <row r="187" s="277" customFormat="1" ht="16.05" customHeight="1" spans="1:5">
      <c r="A187" s="379">
        <v>2070605</v>
      </c>
      <c r="B187" s="385" t="s">
        <v>386</v>
      </c>
      <c r="C187" s="383">
        <v>155</v>
      </c>
      <c r="D187" s="381"/>
      <c r="E187" s="382"/>
    </row>
    <row r="188" s="277" customFormat="1" ht="16.05" customHeight="1" spans="1:5">
      <c r="A188" s="379">
        <v>20708</v>
      </c>
      <c r="B188" s="384" t="s">
        <v>388</v>
      </c>
      <c r="C188" s="383">
        <f>SUM(XFD189:XFD191)</f>
        <v>0</v>
      </c>
      <c r="D188" s="381"/>
      <c r="E188" s="382"/>
    </row>
    <row r="189" s="277" customFormat="1" ht="16.05" customHeight="1" spans="1:5">
      <c r="A189" s="379">
        <v>2070807</v>
      </c>
      <c r="B189" s="385" t="s">
        <v>389</v>
      </c>
      <c r="C189" s="383">
        <v>233</v>
      </c>
      <c r="D189" s="381"/>
      <c r="E189" s="382"/>
    </row>
    <row r="190" s="277" customFormat="1" ht="16.05" customHeight="1" spans="1:5">
      <c r="A190" s="379">
        <v>2070808</v>
      </c>
      <c r="B190" s="385" t="s">
        <v>390</v>
      </c>
      <c r="C190" s="383">
        <v>1234</v>
      </c>
      <c r="D190" s="381"/>
      <c r="E190" s="382"/>
    </row>
    <row r="191" s="277" customFormat="1" ht="16.05" customHeight="1" spans="1:5">
      <c r="A191" s="379">
        <v>2070899</v>
      </c>
      <c r="B191" s="385" t="s">
        <v>391</v>
      </c>
      <c r="C191" s="383">
        <v>10</v>
      </c>
      <c r="D191" s="381"/>
      <c r="E191" s="382"/>
    </row>
    <row r="192" s="277" customFormat="1" ht="16.05" customHeight="1" spans="1:5">
      <c r="A192" s="379">
        <v>20709</v>
      </c>
      <c r="B192" s="384" t="s">
        <v>1067</v>
      </c>
      <c r="C192" s="383">
        <f>XFD193</f>
        <v>0</v>
      </c>
      <c r="D192" s="381"/>
      <c r="E192" s="382"/>
    </row>
    <row r="193" s="277" customFormat="1" ht="16.05" customHeight="1" spans="1:5">
      <c r="A193" s="379">
        <v>2070904</v>
      </c>
      <c r="B193" s="385" t="s">
        <v>1068</v>
      </c>
      <c r="C193" s="383">
        <v>3</v>
      </c>
      <c r="D193" s="381"/>
      <c r="E193" s="382"/>
    </row>
    <row r="194" s="277" customFormat="1" ht="16.05" customHeight="1" spans="1:5">
      <c r="A194" s="379">
        <v>20799</v>
      </c>
      <c r="B194" s="384" t="s">
        <v>392</v>
      </c>
      <c r="C194" s="383">
        <f>SUM(XFD195:XFD196)</f>
        <v>0</v>
      </c>
      <c r="D194" s="381"/>
      <c r="E194" s="382"/>
    </row>
    <row r="195" s="277" customFormat="1" ht="16.05" customHeight="1" spans="1:5">
      <c r="A195" s="379">
        <v>2079903</v>
      </c>
      <c r="B195" s="385" t="s">
        <v>393</v>
      </c>
      <c r="C195" s="383">
        <v>1000</v>
      </c>
      <c r="D195" s="381"/>
      <c r="E195" s="382"/>
    </row>
    <row r="196" s="277" customFormat="1" ht="16.05" customHeight="1" spans="1:5">
      <c r="A196" s="379">
        <v>2079999</v>
      </c>
      <c r="B196" s="385" t="s">
        <v>392</v>
      </c>
      <c r="C196" s="383">
        <v>502</v>
      </c>
      <c r="D196" s="381"/>
      <c r="E196" s="382"/>
    </row>
    <row r="197" s="277" customFormat="1" ht="16.05" customHeight="1" spans="1:5">
      <c r="A197" s="379">
        <v>208</v>
      </c>
      <c r="B197" s="350" t="s">
        <v>394</v>
      </c>
      <c r="C197" s="383">
        <f>XFD198+XFD209+XFD212+XFD219+XFD221+XFD223+XFD227+XFD232+XFD238+XFD243+XFD247+XFD250+XFD256</f>
        <v>0</v>
      </c>
      <c r="D197" s="381"/>
      <c r="E197" s="382"/>
    </row>
    <row r="198" s="277" customFormat="1" ht="16.05" customHeight="1" spans="1:5">
      <c r="A198" s="379">
        <v>20801</v>
      </c>
      <c r="B198" s="384" t="s">
        <v>395</v>
      </c>
      <c r="C198" s="383">
        <f>SUM(XFD199:XFD208)</f>
        <v>0</v>
      </c>
      <c r="D198" s="381"/>
      <c r="E198" s="382"/>
    </row>
    <row r="199" s="277" customFormat="1" ht="16.05" customHeight="1" spans="1:5">
      <c r="A199" s="379">
        <v>2080101</v>
      </c>
      <c r="B199" s="385" t="s">
        <v>238</v>
      </c>
      <c r="C199" s="383">
        <v>533</v>
      </c>
      <c r="D199" s="381"/>
      <c r="E199" s="382"/>
    </row>
    <row r="200" s="277" customFormat="1" ht="16.05" customHeight="1" spans="1:5">
      <c r="A200" s="379">
        <v>2080102</v>
      </c>
      <c r="B200" s="385" t="s">
        <v>239</v>
      </c>
      <c r="C200" s="383">
        <v>35</v>
      </c>
      <c r="D200" s="381"/>
      <c r="E200" s="382"/>
    </row>
    <row r="201" s="277" customFormat="1" ht="16.05" customHeight="1" spans="1:5">
      <c r="A201" s="379">
        <v>2080105</v>
      </c>
      <c r="B201" s="385" t="s">
        <v>396</v>
      </c>
      <c r="C201" s="383">
        <v>134</v>
      </c>
      <c r="D201" s="381"/>
      <c r="E201" s="382"/>
    </row>
    <row r="202" s="277" customFormat="1" ht="16.05" customHeight="1" spans="1:5">
      <c r="A202" s="379">
        <v>2080106</v>
      </c>
      <c r="B202" s="385" t="s">
        <v>397</v>
      </c>
      <c r="C202" s="383">
        <v>159</v>
      </c>
      <c r="D202" s="381"/>
      <c r="E202" s="382"/>
    </row>
    <row r="203" s="277" customFormat="1" ht="16.05" customHeight="1" spans="1:5">
      <c r="A203" s="379">
        <v>2080108</v>
      </c>
      <c r="B203" s="385" t="s">
        <v>266</v>
      </c>
      <c r="C203" s="383">
        <v>139</v>
      </c>
      <c r="D203" s="381"/>
      <c r="E203" s="382"/>
    </row>
    <row r="204" s="277" customFormat="1" ht="16.05" customHeight="1" spans="1:5">
      <c r="A204" s="379">
        <v>2080109</v>
      </c>
      <c r="B204" s="385" t="s">
        <v>398</v>
      </c>
      <c r="C204" s="383">
        <v>451</v>
      </c>
      <c r="D204" s="381"/>
      <c r="E204" s="382"/>
    </row>
    <row r="205" s="277" customFormat="1" ht="16.05" customHeight="1" spans="1:5">
      <c r="A205" s="379">
        <v>2080111</v>
      </c>
      <c r="B205" s="385" t="s">
        <v>400</v>
      </c>
      <c r="C205" s="383">
        <v>370</v>
      </c>
      <c r="D205" s="381"/>
      <c r="E205" s="382"/>
    </row>
    <row r="206" s="277" customFormat="1" ht="16.05" customHeight="1" spans="1:5">
      <c r="A206" s="379">
        <v>2080112</v>
      </c>
      <c r="B206" s="385" t="s">
        <v>401</v>
      </c>
      <c r="C206" s="383">
        <v>26</v>
      </c>
      <c r="D206" s="381"/>
      <c r="E206" s="382"/>
    </row>
    <row r="207" s="277" customFormat="1" ht="16.05" customHeight="1" spans="1:5">
      <c r="A207" s="379">
        <v>2080116</v>
      </c>
      <c r="B207" s="385" t="s">
        <v>402</v>
      </c>
      <c r="C207" s="383">
        <v>600</v>
      </c>
      <c r="D207" s="381"/>
      <c r="E207" s="382"/>
    </row>
    <row r="208" s="277" customFormat="1" ht="16.05" customHeight="1" spans="1:5">
      <c r="A208" s="379">
        <v>2080199</v>
      </c>
      <c r="B208" s="385" t="s">
        <v>403</v>
      </c>
      <c r="C208" s="383">
        <v>80</v>
      </c>
      <c r="D208" s="381"/>
      <c r="E208" s="382"/>
    </row>
    <row r="209" s="277" customFormat="1" ht="16.05" customHeight="1" spans="1:5">
      <c r="A209" s="379">
        <v>20802</v>
      </c>
      <c r="B209" s="384" t="s">
        <v>404</v>
      </c>
      <c r="C209" s="383">
        <f>SUM(XFD210:XFD211)</f>
        <v>0</v>
      </c>
      <c r="D209" s="381"/>
      <c r="E209" s="382"/>
    </row>
    <row r="210" s="277" customFormat="1" ht="16.05" customHeight="1" spans="1:5">
      <c r="A210" s="379">
        <v>2080201</v>
      </c>
      <c r="B210" s="385" t="s">
        <v>238</v>
      </c>
      <c r="C210" s="383">
        <v>368</v>
      </c>
      <c r="D210" s="381"/>
      <c r="E210" s="382"/>
    </row>
    <row r="211" s="277" customFormat="1" ht="16.05" customHeight="1" spans="1:5">
      <c r="A211" s="379">
        <v>2080202</v>
      </c>
      <c r="B211" s="385" t="s">
        <v>239</v>
      </c>
      <c r="C211" s="383">
        <v>90</v>
      </c>
      <c r="D211" s="381"/>
      <c r="E211" s="382"/>
    </row>
    <row r="212" s="277" customFormat="1" ht="16.05" customHeight="1" spans="1:5">
      <c r="A212" s="379">
        <v>20805</v>
      </c>
      <c r="B212" s="384" t="s">
        <v>407</v>
      </c>
      <c r="C212" s="383">
        <f>SUM(XFD213:XFD218)</f>
        <v>0</v>
      </c>
      <c r="D212" s="381"/>
      <c r="E212" s="382"/>
    </row>
    <row r="213" s="277" customFormat="1" ht="16.05" customHeight="1" spans="1:5">
      <c r="A213" s="379">
        <v>2080501</v>
      </c>
      <c r="B213" s="385" t="s">
        <v>408</v>
      </c>
      <c r="C213" s="383">
        <v>4698</v>
      </c>
      <c r="D213" s="381"/>
      <c r="E213" s="382"/>
    </row>
    <row r="214" s="277" customFormat="1" ht="16.05" customHeight="1" spans="1:5">
      <c r="A214" s="379">
        <v>2080502</v>
      </c>
      <c r="B214" s="385" t="s">
        <v>409</v>
      </c>
      <c r="C214" s="383">
        <v>991</v>
      </c>
      <c r="D214" s="381"/>
      <c r="E214" s="382"/>
    </row>
    <row r="215" s="277" customFormat="1" ht="16.05" customHeight="1" spans="1:5">
      <c r="A215" s="379">
        <v>2080503</v>
      </c>
      <c r="B215" s="385" t="s">
        <v>410</v>
      </c>
      <c r="C215" s="383">
        <v>400</v>
      </c>
      <c r="D215" s="381"/>
      <c r="E215" s="382"/>
    </row>
    <row r="216" s="277" customFormat="1" ht="16.05" customHeight="1" spans="1:5">
      <c r="A216" s="379">
        <v>2080505</v>
      </c>
      <c r="B216" s="385" t="s">
        <v>411</v>
      </c>
      <c r="C216" s="383">
        <v>5427</v>
      </c>
      <c r="D216" s="381"/>
      <c r="E216" s="382"/>
    </row>
    <row r="217" s="277" customFormat="1" ht="16.05" customHeight="1" spans="1:5">
      <c r="A217" s="379">
        <v>2080506</v>
      </c>
      <c r="B217" s="385" t="s">
        <v>412</v>
      </c>
      <c r="C217" s="383">
        <v>13</v>
      </c>
      <c r="D217" s="381"/>
      <c r="E217" s="382"/>
    </row>
    <row r="218" s="277" customFormat="1" ht="16.05" customHeight="1" spans="1:5">
      <c r="A218" s="379">
        <v>2080507</v>
      </c>
      <c r="B218" s="385" t="s">
        <v>413</v>
      </c>
      <c r="C218" s="383">
        <v>8000</v>
      </c>
      <c r="D218" s="381"/>
      <c r="E218" s="382"/>
    </row>
    <row r="219" s="277" customFormat="1" ht="16.05" customHeight="1" spans="1:5">
      <c r="A219" s="379">
        <v>20806</v>
      </c>
      <c r="B219" s="384" t="s">
        <v>415</v>
      </c>
      <c r="C219" s="383">
        <f>SUM(XFD220)</f>
        <v>0</v>
      </c>
      <c r="D219" s="381"/>
      <c r="E219" s="382"/>
    </row>
    <row r="220" s="277" customFormat="1" ht="16.05" customHeight="1" spans="1:5">
      <c r="A220" s="379">
        <v>2080601</v>
      </c>
      <c r="B220" s="385" t="s">
        <v>416</v>
      </c>
      <c r="C220" s="383">
        <v>626</v>
      </c>
      <c r="D220" s="381"/>
      <c r="E220" s="382"/>
    </row>
    <row r="221" s="277" customFormat="1" ht="16.05" customHeight="1" spans="1:5">
      <c r="A221" s="379">
        <v>20807</v>
      </c>
      <c r="B221" s="384" t="s">
        <v>417</v>
      </c>
      <c r="C221" s="383">
        <f>XFD222</f>
        <v>0</v>
      </c>
      <c r="D221" s="381"/>
      <c r="E221" s="382"/>
    </row>
    <row r="222" s="277" customFormat="1" ht="16.05" customHeight="1" spans="1:5">
      <c r="A222" s="379">
        <v>2080799</v>
      </c>
      <c r="B222" s="385" t="s">
        <v>418</v>
      </c>
      <c r="C222" s="383">
        <v>2430</v>
      </c>
      <c r="D222" s="381"/>
      <c r="E222" s="382"/>
    </row>
    <row r="223" s="277" customFormat="1" ht="16.05" customHeight="1" spans="1:5">
      <c r="A223" s="379">
        <v>20808</v>
      </c>
      <c r="B223" s="384" t="s">
        <v>419</v>
      </c>
      <c r="C223" s="383">
        <f>SUM(XFD224:XFD226)</f>
        <v>0</v>
      </c>
      <c r="D223" s="381"/>
      <c r="E223" s="382"/>
    </row>
    <row r="224" s="277" customFormat="1" ht="16.05" customHeight="1" spans="1:5">
      <c r="A224" s="379">
        <v>2080802</v>
      </c>
      <c r="B224" s="385" t="s">
        <v>1069</v>
      </c>
      <c r="C224" s="383">
        <v>145</v>
      </c>
      <c r="D224" s="381"/>
      <c r="E224" s="382"/>
    </row>
    <row r="225" s="277" customFormat="1" ht="16.05" customHeight="1" spans="1:5">
      <c r="A225" s="379">
        <v>2080805</v>
      </c>
      <c r="B225" s="385" t="s">
        <v>1070</v>
      </c>
      <c r="C225" s="383">
        <v>80</v>
      </c>
      <c r="D225" s="381"/>
      <c r="E225" s="382"/>
    </row>
    <row r="226" s="277" customFormat="1" ht="16.05" customHeight="1" spans="1:5">
      <c r="A226" s="379">
        <v>2080899</v>
      </c>
      <c r="B226" s="385" t="s">
        <v>421</v>
      </c>
      <c r="C226" s="383">
        <v>83</v>
      </c>
      <c r="D226" s="381"/>
      <c r="E226" s="382"/>
    </row>
    <row r="227" s="277" customFormat="1" ht="16.05" customHeight="1" spans="1:5">
      <c r="A227" s="379">
        <v>20809</v>
      </c>
      <c r="B227" s="384" t="s">
        <v>422</v>
      </c>
      <c r="C227" s="383">
        <f>SUM(XFD228:XFD231)</f>
        <v>0</v>
      </c>
      <c r="D227" s="381"/>
      <c r="E227" s="382"/>
    </row>
    <row r="228" s="277" customFormat="1" ht="16.05" customHeight="1" spans="1:5">
      <c r="A228" s="379">
        <v>2080902</v>
      </c>
      <c r="B228" s="385" t="s">
        <v>424</v>
      </c>
      <c r="C228" s="383">
        <v>1041</v>
      </c>
      <c r="D228" s="381"/>
      <c r="E228" s="382"/>
    </row>
    <row r="229" s="277" customFormat="1" ht="16.05" customHeight="1" spans="1:5">
      <c r="A229" s="379">
        <v>2080903</v>
      </c>
      <c r="B229" s="385" t="s">
        <v>425</v>
      </c>
      <c r="C229" s="383">
        <v>57</v>
      </c>
      <c r="D229" s="381"/>
      <c r="E229" s="382"/>
    </row>
    <row r="230" s="277" customFormat="1" ht="16.05" customHeight="1" spans="1:5">
      <c r="A230" s="379">
        <v>2080905</v>
      </c>
      <c r="B230" s="385" t="s">
        <v>426</v>
      </c>
      <c r="C230" s="383">
        <v>802</v>
      </c>
      <c r="D230" s="381"/>
      <c r="E230" s="382"/>
    </row>
    <row r="231" s="277" customFormat="1" ht="16.05" customHeight="1" spans="1:5">
      <c r="A231" s="379">
        <v>2080999</v>
      </c>
      <c r="B231" s="385" t="s">
        <v>427</v>
      </c>
      <c r="C231" s="383">
        <v>1266</v>
      </c>
      <c r="D231" s="381"/>
      <c r="E231" s="382"/>
    </row>
    <row r="232" s="277" customFormat="1" ht="16.05" customHeight="1" spans="1:5">
      <c r="A232" s="379">
        <v>20810</v>
      </c>
      <c r="B232" s="384" t="s">
        <v>428</v>
      </c>
      <c r="C232" s="383">
        <f>SUM(XFD233:XFD237)</f>
        <v>0</v>
      </c>
      <c r="D232" s="381"/>
      <c r="E232" s="382"/>
    </row>
    <row r="233" s="277" customFormat="1" ht="16.05" customHeight="1" spans="1:5">
      <c r="A233" s="379">
        <v>2081001</v>
      </c>
      <c r="B233" s="385" t="s">
        <v>429</v>
      </c>
      <c r="C233" s="383">
        <v>50</v>
      </c>
      <c r="D233" s="381"/>
      <c r="E233" s="382"/>
    </row>
    <row r="234" s="277" customFormat="1" ht="16.05" customHeight="1" spans="1:5">
      <c r="A234" s="379">
        <v>2081002</v>
      </c>
      <c r="B234" s="385" t="s">
        <v>430</v>
      </c>
      <c r="C234" s="383">
        <v>160</v>
      </c>
      <c r="D234" s="381"/>
      <c r="E234" s="382"/>
    </row>
    <row r="235" s="277" customFormat="1" ht="16.05" customHeight="1" spans="1:5">
      <c r="A235" s="379">
        <v>2081004</v>
      </c>
      <c r="B235" s="385" t="s">
        <v>431</v>
      </c>
      <c r="C235" s="383">
        <v>25</v>
      </c>
      <c r="D235" s="381"/>
      <c r="E235" s="382"/>
    </row>
    <row r="236" s="277" customFormat="1" ht="16.05" customHeight="1" spans="1:5">
      <c r="A236" s="379">
        <v>2081005</v>
      </c>
      <c r="B236" s="385" t="s">
        <v>432</v>
      </c>
      <c r="C236" s="383">
        <v>238</v>
      </c>
      <c r="D236" s="381"/>
      <c r="E236" s="382"/>
    </row>
    <row r="237" s="277" customFormat="1" ht="16.05" customHeight="1" spans="1:5">
      <c r="A237" s="379">
        <v>2081006</v>
      </c>
      <c r="B237" s="385" t="s">
        <v>433</v>
      </c>
      <c r="C237" s="383">
        <v>390</v>
      </c>
      <c r="D237" s="381"/>
      <c r="E237" s="382"/>
    </row>
    <row r="238" s="277" customFormat="1" ht="16.05" customHeight="1" spans="1:5">
      <c r="A238" s="379">
        <v>20811</v>
      </c>
      <c r="B238" s="384" t="s">
        <v>435</v>
      </c>
      <c r="C238" s="383">
        <f>SUM(XFD239:XFD242)</f>
        <v>0</v>
      </c>
      <c r="D238" s="381"/>
      <c r="E238" s="382"/>
    </row>
    <row r="239" s="277" customFormat="1" ht="16.05" customHeight="1" spans="1:5">
      <c r="A239" s="379">
        <v>2081101</v>
      </c>
      <c r="B239" s="385" t="s">
        <v>238</v>
      </c>
      <c r="C239" s="383">
        <v>133</v>
      </c>
      <c r="D239" s="381"/>
      <c r="E239" s="382"/>
    </row>
    <row r="240" s="277" customFormat="1" ht="16.05" customHeight="1" spans="1:5">
      <c r="A240" s="379">
        <v>2081104</v>
      </c>
      <c r="B240" s="385" t="s">
        <v>436</v>
      </c>
      <c r="C240" s="383">
        <v>293</v>
      </c>
      <c r="D240" s="381"/>
      <c r="E240" s="382"/>
    </row>
    <row r="241" s="277" customFormat="1" ht="16.05" customHeight="1" spans="1:5">
      <c r="A241" s="379">
        <v>2081105</v>
      </c>
      <c r="B241" s="385" t="s">
        <v>1071</v>
      </c>
      <c r="C241" s="383">
        <v>838</v>
      </c>
      <c r="D241" s="381"/>
      <c r="E241" s="382"/>
    </row>
    <row r="242" s="277" customFormat="1" ht="16.05" customHeight="1" spans="1:5">
      <c r="A242" s="379">
        <v>2081199</v>
      </c>
      <c r="B242" s="385" t="s">
        <v>440</v>
      </c>
      <c r="C242" s="383">
        <v>270</v>
      </c>
      <c r="D242" s="381"/>
      <c r="E242" s="382"/>
    </row>
    <row r="243" s="277" customFormat="1" ht="16.05" customHeight="1" spans="1:5">
      <c r="A243" s="379">
        <v>20816</v>
      </c>
      <c r="B243" s="384" t="s">
        <v>441</v>
      </c>
      <c r="C243" s="383">
        <f>SUM(XFD244:XFD246)</f>
        <v>0</v>
      </c>
      <c r="D243" s="381"/>
      <c r="E243" s="382"/>
    </row>
    <row r="244" s="277" customFormat="1" ht="16.05" customHeight="1" spans="1:5">
      <c r="A244" s="379">
        <v>2081601</v>
      </c>
      <c r="B244" s="385" t="s">
        <v>238</v>
      </c>
      <c r="C244" s="383">
        <v>101</v>
      </c>
      <c r="D244" s="381"/>
      <c r="E244" s="382"/>
    </row>
    <row r="245" s="277" customFormat="1" ht="16.05" customHeight="1" spans="1:5">
      <c r="A245" s="379">
        <v>2081602</v>
      </c>
      <c r="B245" s="385" t="s">
        <v>239</v>
      </c>
      <c r="C245" s="383">
        <v>3</v>
      </c>
      <c r="D245" s="381"/>
      <c r="E245" s="382"/>
    </row>
    <row r="246" s="277" customFormat="1" ht="16.05" customHeight="1" spans="1:5">
      <c r="A246" s="379">
        <v>2081699</v>
      </c>
      <c r="B246" s="385" t="s">
        <v>442</v>
      </c>
      <c r="C246" s="383">
        <v>12</v>
      </c>
      <c r="D246" s="381"/>
      <c r="E246" s="382"/>
    </row>
    <row r="247" s="277" customFormat="1" ht="16.05" customHeight="1" spans="1:5">
      <c r="A247" s="379">
        <v>20820</v>
      </c>
      <c r="B247" s="384" t="s">
        <v>443</v>
      </c>
      <c r="C247" s="383">
        <f>SUM(XFD248:XFD249)</f>
        <v>0</v>
      </c>
      <c r="D247" s="381"/>
      <c r="E247" s="382"/>
    </row>
    <row r="248" s="277" customFormat="1" ht="16.05" customHeight="1" spans="1:5">
      <c r="A248" s="379">
        <v>2082001</v>
      </c>
      <c r="B248" s="385" t="s">
        <v>1072</v>
      </c>
      <c r="C248" s="383">
        <v>85</v>
      </c>
      <c r="D248" s="381"/>
      <c r="E248" s="382"/>
    </row>
    <row r="249" s="277" customFormat="1" ht="16.05" customHeight="1" spans="1:5">
      <c r="A249" s="379">
        <v>2082002</v>
      </c>
      <c r="B249" s="385" t="s">
        <v>444</v>
      </c>
      <c r="C249" s="383">
        <v>83</v>
      </c>
      <c r="D249" s="381"/>
      <c r="E249" s="382"/>
    </row>
    <row r="250" s="277" customFormat="1" ht="16.05" customHeight="1" spans="1:5">
      <c r="A250" s="379">
        <v>20828</v>
      </c>
      <c r="B250" s="384" t="s">
        <v>450</v>
      </c>
      <c r="C250" s="383">
        <f>SUM(XFD251:XFD255)</f>
        <v>0</v>
      </c>
      <c r="D250" s="381"/>
      <c r="E250" s="382"/>
    </row>
    <row r="251" s="277" customFormat="1" ht="16.05" customHeight="1" spans="1:5">
      <c r="A251" s="379">
        <v>2082801</v>
      </c>
      <c r="B251" s="385" t="s">
        <v>238</v>
      </c>
      <c r="C251" s="383">
        <v>338</v>
      </c>
      <c r="D251" s="381"/>
      <c r="E251" s="382"/>
    </row>
    <row r="252" s="277" customFormat="1" ht="16.05" customHeight="1" spans="1:5">
      <c r="A252" s="379">
        <v>2082802</v>
      </c>
      <c r="B252" s="385" t="s">
        <v>239</v>
      </c>
      <c r="C252" s="383">
        <v>39</v>
      </c>
      <c r="D252" s="381"/>
      <c r="E252" s="382"/>
    </row>
    <row r="253" s="277" customFormat="1" ht="16.05" customHeight="1" spans="1:5">
      <c r="A253" s="379">
        <v>2082804</v>
      </c>
      <c r="B253" s="385" t="s">
        <v>451</v>
      </c>
      <c r="C253" s="383">
        <v>60</v>
      </c>
      <c r="D253" s="381"/>
      <c r="E253" s="382"/>
    </row>
    <row r="254" s="277" customFormat="1" ht="16.05" customHeight="1" spans="1:5">
      <c r="A254" s="379">
        <v>2082850</v>
      </c>
      <c r="B254" s="385" t="s">
        <v>255</v>
      </c>
      <c r="C254" s="383">
        <v>79</v>
      </c>
      <c r="D254" s="381"/>
      <c r="E254" s="382"/>
    </row>
    <row r="255" s="277" customFormat="1" ht="16.05" customHeight="1" spans="1:5">
      <c r="A255" s="379">
        <v>2082899</v>
      </c>
      <c r="B255" s="385" t="s">
        <v>452</v>
      </c>
      <c r="C255" s="383">
        <v>20</v>
      </c>
      <c r="D255" s="381"/>
      <c r="E255" s="382"/>
    </row>
    <row r="256" s="277" customFormat="1" ht="16.05" customHeight="1" spans="1:5">
      <c r="A256" s="379">
        <v>20899</v>
      </c>
      <c r="B256" s="384" t="s">
        <v>453</v>
      </c>
      <c r="C256" s="383">
        <f>XFD257</f>
        <v>0</v>
      </c>
      <c r="D256" s="381"/>
      <c r="E256" s="382"/>
    </row>
    <row r="257" s="277" customFormat="1" ht="16.05" customHeight="1" spans="1:5">
      <c r="A257" s="379">
        <v>2089999</v>
      </c>
      <c r="B257" s="385" t="s">
        <v>453</v>
      </c>
      <c r="C257" s="383">
        <v>518</v>
      </c>
      <c r="D257" s="381"/>
      <c r="E257" s="382"/>
    </row>
    <row r="258" s="277" customFormat="1" ht="16.05" customHeight="1" spans="1:5">
      <c r="A258" s="379">
        <v>210</v>
      </c>
      <c r="B258" s="350" t="s">
        <v>454</v>
      </c>
      <c r="C258" s="383">
        <f>XFD259+XFD263+XFD268+XFD276+XFD278+XFD282+XFD287+XFD289+XFD292+XFD295+XFD300+XFD302</f>
        <v>0</v>
      </c>
      <c r="D258" s="381"/>
      <c r="E258" s="382"/>
    </row>
    <row r="259" s="277" customFormat="1" ht="16.05" customHeight="1" spans="1:5">
      <c r="A259" s="379">
        <v>21001</v>
      </c>
      <c r="B259" s="384" t="s">
        <v>455</v>
      </c>
      <c r="C259" s="383">
        <f>SUM(XFD260:XFD262)</f>
        <v>0</v>
      </c>
      <c r="D259" s="381"/>
      <c r="E259" s="382"/>
    </row>
    <row r="260" s="277" customFormat="1" ht="16.05" customHeight="1" spans="1:5">
      <c r="A260" s="379">
        <v>2100101</v>
      </c>
      <c r="B260" s="385" t="s">
        <v>238</v>
      </c>
      <c r="C260" s="383">
        <v>588</v>
      </c>
      <c r="D260" s="381"/>
      <c r="E260" s="382"/>
    </row>
    <row r="261" s="277" customFormat="1" ht="16.05" customHeight="1" spans="1:5">
      <c r="A261" s="379">
        <v>2100102</v>
      </c>
      <c r="B261" s="385" t="s">
        <v>239</v>
      </c>
      <c r="C261" s="383">
        <v>2</v>
      </c>
      <c r="D261" s="381"/>
      <c r="E261" s="382"/>
    </row>
    <row r="262" s="277" customFormat="1" ht="16.05" customHeight="1" spans="1:5">
      <c r="A262" s="379">
        <v>2100199</v>
      </c>
      <c r="B262" s="385" t="s">
        <v>456</v>
      </c>
      <c r="C262" s="383">
        <v>12</v>
      </c>
      <c r="D262" s="381"/>
      <c r="E262" s="382"/>
    </row>
    <row r="263" s="277" customFormat="1" ht="16.05" customHeight="1" spans="1:5">
      <c r="A263" s="379">
        <v>21002</v>
      </c>
      <c r="B263" s="384" t="s">
        <v>457</v>
      </c>
      <c r="C263" s="383">
        <f>SUM(XFD264:XFD267)</f>
        <v>0</v>
      </c>
      <c r="D263" s="381"/>
      <c r="E263" s="382"/>
    </row>
    <row r="264" s="277" customFormat="1" ht="16.05" customHeight="1" spans="1:5">
      <c r="A264" s="379">
        <v>2100201</v>
      </c>
      <c r="B264" s="385" t="s">
        <v>458</v>
      </c>
      <c r="C264" s="383">
        <v>220</v>
      </c>
      <c r="D264" s="381"/>
      <c r="E264" s="382"/>
    </row>
    <row r="265" s="277" customFormat="1" ht="16.05" customHeight="1" spans="1:5">
      <c r="A265" s="379">
        <v>2100202</v>
      </c>
      <c r="B265" s="385" t="s">
        <v>1073</v>
      </c>
      <c r="C265" s="383">
        <v>8010</v>
      </c>
      <c r="D265" s="381"/>
      <c r="E265" s="382"/>
    </row>
    <row r="266" s="277" customFormat="1" ht="16.05" customHeight="1" spans="1:5">
      <c r="A266" s="379">
        <v>2100206</v>
      </c>
      <c r="B266" s="385" t="s">
        <v>460</v>
      </c>
      <c r="C266" s="383">
        <v>200</v>
      </c>
      <c r="D266" s="381"/>
      <c r="E266" s="382"/>
    </row>
    <row r="267" s="277" customFormat="1" ht="16.05" customHeight="1" spans="1:5">
      <c r="A267" s="379">
        <v>2100299</v>
      </c>
      <c r="B267" s="385" t="s">
        <v>461</v>
      </c>
      <c r="C267" s="383">
        <v>800</v>
      </c>
      <c r="D267" s="381"/>
      <c r="E267" s="382"/>
    </row>
    <row r="268" s="277" customFormat="1" ht="16.05" customHeight="1" spans="1:5">
      <c r="A268" s="379">
        <v>21004</v>
      </c>
      <c r="B268" s="384" t="s">
        <v>464</v>
      </c>
      <c r="C268" s="383">
        <f>SUM(XFD269:XFD275)</f>
        <v>0</v>
      </c>
      <c r="D268" s="381"/>
      <c r="E268" s="382"/>
    </row>
    <row r="269" s="277" customFormat="1" ht="16.05" customHeight="1" spans="1:5">
      <c r="A269" s="379">
        <v>2100401</v>
      </c>
      <c r="B269" s="385" t="s">
        <v>465</v>
      </c>
      <c r="C269" s="383">
        <v>1727</v>
      </c>
      <c r="D269" s="381"/>
      <c r="E269" s="382"/>
    </row>
    <row r="270" s="277" customFormat="1" ht="16.05" customHeight="1" spans="1:5">
      <c r="A270" s="379">
        <v>2100402</v>
      </c>
      <c r="B270" s="385" t="s">
        <v>466</v>
      </c>
      <c r="C270" s="383">
        <v>266</v>
      </c>
      <c r="D270" s="381"/>
      <c r="E270" s="382"/>
    </row>
    <row r="271" s="277" customFormat="1" ht="16.05" customHeight="1" spans="1:5">
      <c r="A271" s="379">
        <v>2100405</v>
      </c>
      <c r="B271" s="385" t="s">
        <v>1074</v>
      </c>
      <c r="C271" s="383">
        <v>122</v>
      </c>
      <c r="D271" s="381"/>
      <c r="E271" s="382"/>
    </row>
    <row r="272" s="277" customFormat="1" ht="16.05" customHeight="1" spans="1:5">
      <c r="A272" s="379">
        <v>2100406</v>
      </c>
      <c r="B272" s="385" t="s">
        <v>468</v>
      </c>
      <c r="C272" s="383">
        <v>257</v>
      </c>
      <c r="D272" s="381"/>
      <c r="E272" s="382"/>
    </row>
    <row r="273" s="277" customFormat="1" ht="16.05" customHeight="1" spans="1:5">
      <c r="A273" s="379">
        <v>2100408</v>
      </c>
      <c r="B273" s="385" t="s">
        <v>469</v>
      </c>
      <c r="C273" s="383">
        <v>47</v>
      </c>
      <c r="D273" s="381"/>
      <c r="E273" s="382"/>
    </row>
    <row r="274" s="277" customFormat="1" ht="16.05" customHeight="1" spans="1:5">
      <c r="A274" s="379">
        <v>2100409</v>
      </c>
      <c r="B274" s="385" t="s">
        <v>470</v>
      </c>
      <c r="C274" s="383">
        <v>333</v>
      </c>
      <c r="D274" s="381"/>
      <c r="E274" s="382"/>
    </row>
    <row r="275" s="277" customFormat="1" ht="16.05" customHeight="1" spans="1:5">
      <c r="A275" s="379">
        <v>2100499</v>
      </c>
      <c r="B275" s="385" t="s">
        <v>472</v>
      </c>
      <c r="C275" s="383">
        <v>112</v>
      </c>
      <c r="D275" s="381"/>
      <c r="E275" s="382"/>
    </row>
    <row r="276" s="277" customFormat="1" ht="16.05" customHeight="1" spans="1:5">
      <c r="A276" s="379">
        <v>21006</v>
      </c>
      <c r="B276" s="384" t="s">
        <v>473</v>
      </c>
      <c r="C276" s="383">
        <f>SUM(XFD277)</f>
        <v>0</v>
      </c>
      <c r="D276" s="381"/>
      <c r="E276" s="382"/>
    </row>
    <row r="277" s="277" customFormat="1" ht="16.05" customHeight="1" spans="1:5">
      <c r="A277" s="379">
        <v>2100601</v>
      </c>
      <c r="B277" s="385" t="s">
        <v>1075</v>
      </c>
      <c r="C277" s="383">
        <v>30</v>
      </c>
      <c r="D277" s="381"/>
      <c r="E277" s="382"/>
    </row>
    <row r="278" s="277" customFormat="1" ht="16.05" customHeight="1" spans="1:5">
      <c r="A278" s="379">
        <v>21007</v>
      </c>
      <c r="B278" s="384" t="s">
        <v>476</v>
      </c>
      <c r="C278" s="383">
        <f>SUM(XFD279:XFD281)</f>
        <v>0</v>
      </c>
      <c r="D278" s="381"/>
      <c r="E278" s="382"/>
    </row>
    <row r="279" s="277" customFormat="1" ht="16.05" customHeight="1" spans="1:5">
      <c r="A279" s="379">
        <v>2100716</v>
      </c>
      <c r="B279" s="385" t="s">
        <v>477</v>
      </c>
      <c r="C279" s="383">
        <v>19</v>
      </c>
      <c r="D279" s="381"/>
      <c r="E279" s="382"/>
    </row>
    <row r="280" s="277" customFormat="1" ht="16.05" customHeight="1" spans="1:5">
      <c r="A280" s="379">
        <v>2100717</v>
      </c>
      <c r="B280" s="385" t="s">
        <v>478</v>
      </c>
      <c r="C280" s="383">
        <v>11</v>
      </c>
      <c r="D280" s="381"/>
      <c r="E280" s="382"/>
    </row>
    <row r="281" s="277" customFormat="1" ht="16.05" customHeight="1" spans="1:5">
      <c r="A281" s="379">
        <v>2100799</v>
      </c>
      <c r="B281" s="385" t="s">
        <v>479</v>
      </c>
      <c r="C281" s="383">
        <v>140</v>
      </c>
      <c r="D281" s="381"/>
      <c r="E281" s="382"/>
    </row>
    <row r="282" s="277" customFormat="1" ht="16.05" customHeight="1" spans="1:5">
      <c r="A282" s="379">
        <v>21011</v>
      </c>
      <c r="B282" s="384" t="s">
        <v>480</v>
      </c>
      <c r="C282" s="383">
        <f>SUM(XFD283:XFD286)</f>
        <v>0</v>
      </c>
      <c r="D282" s="381"/>
      <c r="E282" s="382"/>
    </row>
    <row r="283" s="277" customFormat="1" ht="16.05" customHeight="1" spans="1:5">
      <c r="A283" s="379">
        <v>2101101</v>
      </c>
      <c r="B283" s="385" t="s">
        <v>481</v>
      </c>
      <c r="C283" s="383">
        <v>2050</v>
      </c>
      <c r="D283" s="381"/>
      <c r="E283" s="382"/>
    </row>
    <row r="284" s="277" customFormat="1" ht="16.05" customHeight="1" spans="1:5">
      <c r="A284" s="379">
        <v>2101102</v>
      </c>
      <c r="B284" s="385" t="s">
        <v>482</v>
      </c>
      <c r="C284" s="383">
        <v>888</v>
      </c>
      <c r="D284" s="381"/>
      <c r="E284" s="382"/>
    </row>
    <row r="285" s="277" customFormat="1" ht="16.05" customHeight="1" spans="1:5">
      <c r="A285" s="379">
        <v>2101103</v>
      </c>
      <c r="B285" s="385" t="s">
        <v>1076</v>
      </c>
      <c r="C285" s="383">
        <v>1169</v>
      </c>
      <c r="D285" s="381"/>
      <c r="E285" s="382"/>
    </row>
    <row r="286" s="277" customFormat="1" ht="16.05" customHeight="1" spans="1:5">
      <c r="A286" s="379">
        <v>2101199</v>
      </c>
      <c r="B286" s="385" t="s">
        <v>483</v>
      </c>
      <c r="C286" s="383">
        <v>25</v>
      </c>
      <c r="D286" s="381"/>
      <c r="E286" s="382"/>
    </row>
    <row r="287" s="277" customFormat="1" ht="16.05" customHeight="1" spans="1:5">
      <c r="A287" s="379">
        <v>21012</v>
      </c>
      <c r="B287" s="384" t="s">
        <v>484</v>
      </c>
      <c r="C287" s="383">
        <f>XFD288</f>
        <v>0</v>
      </c>
      <c r="D287" s="381"/>
      <c r="E287" s="382"/>
    </row>
    <row r="288" s="277" customFormat="1" ht="16.05" customHeight="1" spans="1:5">
      <c r="A288" s="379">
        <v>2101202</v>
      </c>
      <c r="B288" s="385" t="s">
        <v>485</v>
      </c>
      <c r="C288" s="383">
        <v>60151</v>
      </c>
      <c r="D288" s="381"/>
      <c r="E288" s="382"/>
    </row>
    <row r="289" s="277" customFormat="1" ht="16.05" customHeight="1" spans="1:5">
      <c r="A289" s="379">
        <v>21013</v>
      </c>
      <c r="B289" s="384" t="s">
        <v>486</v>
      </c>
      <c r="C289" s="383">
        <f>SUM(XFD290:XFD291)</f>
        <v>0</v>
      </c>
      <c r="D289" s="381"/>
      <c r="E289" s="382"/>
    </row>
    <row r="290" s="277" customFormat="1" ht="16.05" customHeight="1" spans="1:5">
      <c r="A290" s="379">
        <v>2101302</v>
      </c>
      <c r="B290" s="385" t="s">
        <v>488</v>
      </c>
      <c r="C290" s="383">
        <v>69</v>
      </c>
      <c r="D290" s="381"/>
      <c r="E290" s="382"/>
    </row>
    <row r="291" s="277" customFormat="1" ht="16.05" customHeight="1" spans="1:5">
      <c r="A291" s="379">
        <v>2101399</v>
      </c>
      <c r="B291" s="385" t="s">
        <v>489</v>
      </c>
      <c r="C291" s="383">
        <v>50</v>
      </c>
      <c r="D291" s="381"/>
      <c r="E291" s="382"/>
    </row>
    <row r="292" s="277" customFormat="1" ht="16.05" customHeight="1" spans="1:5">
      <c r="A292" s="379">
        <v>21014</v>
      </c>
      <c r="B292" s="384" t="s">
        <v>490</v>
      </c>
      <c r="C292" s="383">
        <f>SUM(XFD293:XFD294)</f>
        <v>0</v>
      </c>
      <c r="D292" s="381"/>
      <c r="E292" s="382"/>
    </row>
    <row r="293" s="277" customFormat="1" ht="16.05" customHeight="1" spans="1:5">
      <c r="A293" s="379">
        <v>2101401</v>
      </c>
      <c r="B293" s="385" t="s">
        <v>1077</v>
      </c>
      <c r="C293" s="383">
        <v>2</v>
      </c>
      <c r="D293" s="381"/>
      <c r="E293" s="382"/>
    </row>
    <row r="294" s="277" customFormat="1" ht="16.05" customHeight="1" spans="1:5">
      <c r="A294" s="379">
        <v>2101499</v>
      </c>
      <c r="B294" s="385" t="s">
        <v>491</v>
      </c>
      <c r="C294" s="383">
        <v>17</v>
      </c>
      <c r="D294" s="381"/>
      <c r="E294" s="382"/>
    </row>
    <row r="295" s="277" customFormat="1" ht="16.05" customHeight="1" spans="1:5">
      <c r="A295" s="379">
        <v>21015</v>
      </c>
      <c r="B295" s="384" t="s">
        <v>492</v>
      </c>
      <c r="C295" s="383">
        <f>SUM(XFD296:XFD299)</f>
        <v>0</v>
      </c>
      <c r="D295" s="381"/>
      <c r="E295" s="382"/>
    </row>
    <row r="296" s="277" customFormat="1" ht="16.05" customHeight="1" spans="1:5">
      <c r="A296" s="379">
        <v>2101501</v>
      </c>
      <c r="B296" s="385" t="s">
        <v>238</v>
      </c>
      <c r="C296" s="383">
        <v>448</v>
      </c>
      <c r="D296" s="381"/>
      <c r="E296" s="382"/>
    </row>
    <row r="297" s="277" customFormat="1" ht="16.05" customHeight="1" spans="1:5">
      <c r="A297" s="379">
        <v>2101505</v>
      </c>
      <c r="B297" s="385" t="s">
        <v>493</v>
      </c>
      <c r="C297" s="383">
        <v>107</v>
      </c>
      <c r="D297" s="381"/>
      <c r="E297" s="382"/>
    </row>
    <row r="298" s="277" customFormat="1" ht="16.05" customHeight="1" spans="1:5">
      <c r="A298" s="379">
        <v>2101506</v>
      </c>
      <c r="B298" s="385" t="s">
        <v>494</v>
      </c>
      <c r="C298" s="383">
        <v>60</v>
      </c>
      <c r="D298" s="381"/>
      <c r="E298" s="382"/>
    </row>
    <row r="299" s="277" customFormat="1" ht="16.05" customHeight="1" spans="1:5">
      <c r="A299" s="379">
        <v>2101599</v>
      </c>
      <c r="B299" s="385" t="s">
        <v>495</v>
      </c>
      <c r="C299" s="383">
        <v>135</v>
      </c>
      <c r="D299" s="381"/>
      <c r="E299" s="382"/>
    </row>
    <row r="300" s="277" customFormat="1" ht="16.05" customHeight="1" spans="1:5">
      <c r="A300" s="379">
        <v>21016</v>
      </c>
      <c r="B300" s="384" t="s">
        <v>496</v>
      </c>
      <c r="C300" s="383">
        <f>XFD301</f>
        <v>0</v>
      </c>
      <c r="D300" s="381"/>
      <c r="E300" s="382"/>
    </row>
    <row r="301" s="277" customFormat="1" ht="16.05" customHeight="1" spans="1:5">
      <c r="A301" s="379">
        <v>2101601</v>
      </c>
      <c r="B301" s="385" t="s">
        <v>496</v>
      </c>
      <c r="C301" s="383">
        <v>5</v>
      </c>
      <c r="D301" s="381"/>
      <c r="E301" s="382"/>
    </row>
    <row r="302" s="277" customFormat="1" ht="16.05" customHeight="1" spans="1:5">
      <c r="A302" s="379">
        <v>21099</v>
      </c>
      <c r="B302" s="384" t="s">
        <v>497</v>
      </c>
      <c r="C302" s="383">
        <f>XFD303</f>
        <v>0</v>
      </c>
      <c r="D302" s="381"/>
      <c r="E302" s="382"/>
    </row>
    <row r="303" s="277" customFormat="1" ht="16.05" customHeight="1" spans="1:5">
      <c r="A303" s="379">
        <v>2109999</v>
      </c>
      <c r="B303" s="385" t="s">
        <v>497</v>
      </c>
      <c r="C303" s="383">
        <v>724</v>
      </c>
      <c r="D303" s="381"/>
      <c r="E303" s="382"/>
    </row>
    <row r="304" s="277" customFormat="1" ht="16.05" customHeight="1" spans="1:5">
      <c r="A304" s="379">
        <v>211</v>
      </c>
      <c r="B304" s="350" t="s">
        <v>498</v>
      </c>
      <c r="C304" s="383">
        <f>XFD305+XFD309+XFD311+XFD315+XFD317</f>
        <v>0</v>
      </c>
      <c r="D304" s="381"/>
      <c r="E304" s="382"/>
    </row>
    <row r="305" s="277" customFormat="1" ht="16.05" customHeight="1" spans="1:5">
      <c r="A305" s="379">
        <v>21101</v>
      </c>
      <c r="B305" s="384" t="s">
        <v>499</v>
      </c>
      <c r="C305" s="383">
        <f>SUM(XFD306:XFD308)</f>
        <v>0</v>
      </c>
      <c r="D305" s="381"/>
      <c r="E305" s="382"/>
    </row>
    <row r="306" s="277" customFormat="1" ht="16.05" customHeight="1" spans="1:5">
      <c r="A306" s="379">
        <v>2110101</v>
      </c>
      <c r="B306" s="385" t="s">
        <v>238</v>
      </c>
      <c r="C306" s="383">
        <v>456</v>
      </c>
      <c r="D306" s="381"/>
      <c r="E306" s="382"/>
    </row>
    <row r="307" s="277" customFormat="1" ht="16.05" customHeight="1" spans="1:5">
      <c r="A307" s="379">
        <v>2110102</v>
      </c>
      <c r="B307" s="385" t="s">
        <v>239</v>
      </c>
      <c r="C307" s="383">
        <v>48</v>
      </c>
      <c r="D307" s="381"/>
      <c r="E307" s="382"/>
    </row>
    <row r="308" s="277" customFormat="1" ht="16.05" customHeight="1" spans="1:5">
      <c r="A308" s="379">
        <v>2110199</v>
      </c>
      <c r="B308" s="385" t="s">
        <v>500</v>
      </c>
      <c r="C308" s="383">
        <v>427</v>
      </c>
      <c r="D308" s="381"/>
      <c r="E308" s="382"/>
    </row>
    <row r="309" s="277" customFormat="1" ht="16.05" customHeight="1" spans="1:5">
      <c r="A309" s="379">
        <v>21102</v>
      </c>
      <c r="B309" s="384" t="s">
        <v>501</v>
      </c>
      <c r="C309" s="383">
        <f>XFD310</f>
        <v>0</v>
      </c>
      <c r="D309" s="381"/>
      <c r="E309" s="382"/>
    </row>
    <row r="310" s="277" customFormat="1" ht="16.05" customHeight="1" spans="1:5">
      <c r="A310" s="379">
        <v>2110299</v>
      </c>
      <c r="B310" s="385" t="s">
        <v>502</v>
      </c>
      <c r="C310" s="383">
        <v>915</v>
      </c>
      <c r="D310" s="381"/>
      <c r="E310" s="382"/>
    </row>
    <row r="311" s="277" customFormat="1" ht="16.05" customHeight="1" spans="1:5">
      <c r="A311" s="379">
        <v>21103</v>
      </c>
      <c r="B311" s="384" t="s">
        <v>503</v>
      </c>
      <c r="C311" s="383">
        <f>SUM(XFD312:XFD314)</f>
        <v>0</v>
      </c>
      <c r="D311" s="381"/>
      <c r="E311" s="382"/>
    </row>
    <row r="312" s="277" customFormat="1" ht="16.05" customHeight="1" spans="1:5">
      <c r="A312" s="379">
        <v>2110301</v>
      </c>
      <c r="B312" s="385" t="s">
        <v>504</v>
      </c>
      <c r="C312" s="383">
        <v>306</v>
      </c>
      <c r="D312" s="381"/>
      <c r="E312" s="382"/>
    </row>
    <row r="313" s="277" customFormat="1" ht="16.05" customHeight="1" spans="1:5">
      <c r="A313" s="379">
        <v>2110302</v>
      </c>
      <c r="B313" s="385" t="s">
        <v>505</v>
      </c>
      <c r="C313" s="383">
        <v>3946</v>
      </c>
      <c r="D313" s="381"/>
      <c r="E313" s="382"/>
    </row>
    <row r="314" s="277" customFormat="1" ht="16.05" customHeight="1" spans="1:5">
      <c r="A314" s="379">
        <v>2110399</v>
      </c>
      <c r="B314" s="385" t="s">
        <v>506</v>
      </c>
      <c r="C314" s="383">
        <v>501</v>
      </c>
      <c r="D314" s="381"/>
      <c r="E314" s="382"/>
    </row>
    <row r="315" s="277" customFormat="1" ht="16.05" customHeight="1" spans="1:5">
      <c r="A315" s="379">
        <v>21110</v>
      </c>
      <c r="B315" s="384" t="s">
        <v>507</v>
      </c>
      <c r="C315" s="383">
        <f>XFD316</f>
        <v>0</v>
      </c>
      <c r="D315" s="381"/>
      <c r="E315" s="382"/>
    </row>
    <row r="316" s="277" customFormat="1" ht="16.05" customHeight="1" spans="1:5">
      <c r="A316" s="379">
        <v>2111001</v>
      </c>
      <c r="B316" s="385" t="s">
        <v>507</v>
      </c>
      <c r="C316" s="383">
        <v>15216</v>
      </c>
      <c r="D316" s="381"/>
      <c r="E316" s="382"/>
    </row>
    <row r="317" s="277" customFormat="1" ht="16.05" customHeight="1" spans="1:5">
      <c r="A317" s="379">
        <v>21111</v>
      </c>
      <c r="B317" s="384" t="s">
        <v>1078</v>
      </c>
      <c r="C317" s="383">
        <f>XFD318</f>
        <v>0</v>
      </c>
      <c r="D317" s="381"/>
      <c r="E317" s="382"/>
    </row>
    <row r="318" s="277" customFormat="1" ht="16.05" customHeight="1" spans="1:5">
      <c r="A318" s="379">
        <v>2111103</v>
      </c>
      <c r="B318" s="385" t="s">
        <v>1079</v>
      </c>
      <c r="C318" s="383">
        <v>180</v>
      </c>
      <c r="D318" s="381"/>
      <c r="E318" s="382"/>
    </row>
    <row r="319" s="277" customFormat="1" ht="16.05" customHeight="1" spans="1:5">
      <c r="A319" s="379">
        <v>212</v>
      </c>
      <c r="B319" s="350" t="s">
        <v>509</v>
      </c>
      <c r="C319" s="383">
        <f>XFD320+XFD325+XFD327+XFD329+XFD331+XFD333</f>
        <v>0</v>
      </c>
      <c r="D319" s="381"/>
      <c r="E319" s="382"/>
    </row>
    <row r="320" s="277" customFormat="1" ht="16.05" customHeight="1" spans="1:5">
      <c r="A320" s="379">
        <v>21201</v>
      </c>
      <c r="B320" s="384" t="s">
        <v>510</v>
      </c>
      <c r="C320" s="383">
        <f>SUM(XFD321:XFD324)</f>
        <v>0</v>
      </c>
      <c r="D320" s="381"/>
      <c r="E320" s="382"/>
    </row>
    <row r="321" s="277" customFormat="1" ht="16.05" customHeight="1" spans="1:5">
      <c r="A321" s="379">
        <v>2120101</v>
      </c>
      <c r="B321" s="385" t="s">
        <v>238</v>
      </c>
      <c r="C321" s="383">
        <v>1415</v>
      </c>
      <c r="D321" s="381"/>
      <c r="E321" s="382"/>
    </row>
    <row r="322" s="277" customFormat="1" ht="16.05" customHeight="1" spans="1:5">
      <c r="A322" s="379">
        <v>2120104</v>
      </c>
      <c r="B322" s="385" t="s">
        <v>511</v>
      </c>
      <c r="C322" s="383">
        <v>1520</v>
      </c>
      <c r="D322" s="381"/>
      <c r="E322" s="382"/>
    </row>
    <row r="323" s="277" customFormat="1" ht="16.05" customHeight="1" spans="1:5">
      <c r="A323" s="379">
        <v>2120109</v>
      </c>
      <c r="B323" s="385" t="s">
        <v>512</v>
      </c>
      <c r="C323" s="383">
        <v>293</v>
      </c>
      <c r="D323" s="381"/>
      <c r="E323" s="382"/>
    </row>
    <row r="324" s="277" customFormat="1" ht="16.05" customHeight="1" spans="1:5">
      <c r="A324" s="379">
        <v>2120199</v>
      </c>
      <c r="B324" s="385" t="s">
        <v>513</v>
      </c>
      <c r="C324" s="383">
        <v>905</v>
      </c>
      <c r="D324" s="381"/>
      <c r="E324" s="382"/>
    </row>
    <row r="325" s="277" customFormat="1" ht="16.05" customHeight="1" spans="1:5">
      <c r="A325" s="379">
        <v>21202</v>
      </c>
      <c r="B325" s="384" t="s">
        <v>514</v>
      </c>
      <c r="C325" s="383">
        <f>XFD326</f>
        <v>0</v>
      </c>
      <c r="D325" s="381"/>
      <c r="E325" s="382"/>
    </row>
    <row r="326" s="277" customFormat="1" ht="16.05" customHeight="1" spans="1:5">
      <c r="A326" s="379">
        <v>2120201</v>
      </c>
      <c r="B326" s="385" t="s">
        <v>514</v>
      </c>
      <c r="C326" s="383">
        <v>294</v>
      </c>
      <c r="D326" s="381"/>
      <c r="E326" s="382"/>
    </row>
    <row r="327" s="277" customFormat="1" ht="16.05" customHeight="1" spans="1:5">
      <c r="A327" s="379">
        <v>21203</v>
      </c>
      <c r="B327" s="384" t="s">
        <v>515</v>
      </c>
      <c r="C327" s="383">
        <f>XFD328</f>
        <v>0</v>
      </c>
      <c r="D327" s="381"/>
      <c r="E327" s="382"/>
    </row>
    <row r="328" s="277" customFormat="1" ht="16.05" customHeight="1" spans="1:5">
      <c r="A328" s="379">
        <v>2120399</v>
      </c>
      <c r="B328" s="385" t="s">
        <v>517</v>
      </c>
      <c r="C328" s="383">
        <v>3436</v>
      </c>
      <c r="D328" s="381"/>
      <c r="E328" s="382"/>
    </row>
    <row r="329" s="277" customFormat="1" ht="16.05" customHeight="1" spans="1:5">
      <c r="A329" s="379">
        <v>21205</v>
      </c>
      <c r="B329" s="384" t="s">
        <v>518</v>
      </c>
      <c r="C329" s="383">
        <f>XFD330</f>
        <v>0</v>
      </c>
      <c r="D329" s="381"/>
      <c r="E329" s="382"/>
    </row>
    <row r="330" s="277" customFormat="1" ht="16.05" customHeight="1" spans="1:5">
      <c r="A330" s="379">
        <v>2120501</v>
      </c>
      <c r="B330" s="385" t="s">
        <v>518</v>
      </c>
      <c r="C330" s="383">
        <v>4425</v>
      </c>
      <c r="D330" s="381"/>
      <c r="E330" s="382"/>
    </row>
    <row r="331" s="277" customFormat="1" ht="16.05" customHeight="1" spans="1:5">
      <c r="A331" s="379">
        <v>21206</v>
      </c>
      <c r="B331" s="384" t="s">
        <v>519</v>
      </c>
      <c r="C331" s="383">
        <f>XFD332</f>
        <v>0</v>
      </c>
      <c r="D331" s="381"/>
      <c r="E331" s="382"/>
    </row>
    <row r="332" s="277" customFormat="1" ht="16.05" customHeight="1" spans="1:5">
      <c r="A332" s="379">
        <v>2120601</v>
      </c>
      <c r="B332" s="385" t="s">
        <v>519</v>
      </c>
      <c r="C332" s="383">
        <v>431</v>
      </c>
      <c r="D332" s="381"/>
      <c r="E332" s="382"/>
    </row>
    <row r="333" s="277" customFormat="1" ht="16.05" customHeight="1" spans="1:5">
      <c r="A333" s="379">
        <v>21299</v>
      </c>
      <c r="B333" s="384" t="s">
        <v>520</v>
      </c>
      <c r="C333" s="383">
        <f>XFD334</f>
        <v>0</v>
      </c>
      <c r="D333" s="381"/>
      <c r="E333" s="382"/>
    </row>
    <row r="334" s="277" customFormat="1" ht="16.05" customHeight="1" spans="1:5">
      <c r="A334" s="379">
        <v>2129999</v>
      </c>
      <c r="B334" s="385" t="s">
        <v>520</v>
      </c>
      <c r="C334" s="383">
        <v>155</v>
      </c>
      <c r="D334" s="381"/>
      <c r="E334" s="382"/>
    </row>
    <row r="335" s="277" customFormat="1" ht="16.05" customHeight="1" spans="1:5">
      <c r="A335" s="379">
        <v>213</v>
      </c>
      <c r="B335" s="350" t="s">
        <v>521</v>
      </c>
      <c r="C335" s="383">
        <f>XFD336+XFD345+XFD352+XFD363+XFD366+XFD368+XFD370</f>
        <v>0</v>
      </c>
      <c r="D335" s="381"/>
      <c r="E335" s="382"/>
    </row>
    <row r="336" s="277" customFormat="1" ht="16.05" customHeight="1" spans="1:5">
      <c r="A336" s="379">
        <v>21301</v>
      </c>
      <c r="B336" s="384" t="s">
        <v>522</v>
      </c>
      <c r="C336" s="383">
        <f>SUM(XFD337:XFD344)</f>
        <v>0</v>
      </c>
      <c r="D336" s="381"/>
      <c r="E336" s="382"/>
    </row>
    <row r="337" s="277" customFormat="1" ht="16.05" customHeight="1" spans="1:5">
      <c r="A337" s="379">
        <v>2130101</v>
      </c>
      <c r="B337" s="385" t="s">
        <v>238</v>
      </c>
      <c r="C337" s="383">
        <v>1262</v>
      </c>
      <c r="D337" s="381"/>
      <c r="E337" s="382"/>
    </row>
    <row r="338" s="277" customFormat="1" ht="16.05" customHeight="1" spans="1:5">
      <c r="A338" s="379">
        <v>2130102</v>
      </c>
      <c r="B338" s="385" t="s">
        <v>239</v>
      </c>
      <c r="C338" s="383">
        <v>39</v>
      </c>
      <c r="D338" s="381"/>
      <c r="E338" s="382"/>
    </row>
    <row r="339" s="277" customFormat="1" ht="16.05" customHeight="1" spans="1:5">
      <c r="A339" s="379">
        <v>2130106</v>
      </c>
      <c r="B339" s="385" t="s">
        <v>523</v>
      </c>
      <c r="C339" s="383">
        <v>1010</v>
      </c>
      <c r="D339" s="381"/>
      <c r="E339" s="382"/>
    </row>
    <row r="340" s="277" customFormat="1" ht="16.05" customHeight="1" spans="1:5">
      <c r="A340" s="379">
        <v>2130108</v>
      </c>
      <c r="B340" s="385" t="s">
        <v>524</v>
      </c>
      <c r="C340" s="383">
        <v>12</v>
      </c>
      <c r="D340" s="381"/>
      <c r="E340" s="382"/>
    </row>
    <row r="341" s="277" customFormat="1" ht="16.05" customHeight="1" spans="1:5">
      <c r="A341" s="379">
        <v>2130109</v>
      </c>
      <c r="B341" s="385" t="s">
        <v>525</v>
      </c>
      <c r="C341" s="383">
        <v>30</v>
      </c>
      <c r="D341" s="381"/>
      <c r="E341" s="382"/>
    </row>
    <row r="342" s="277" customFormat="1" ht="16.05" customHeight="1" spans="1:5">
      <c r="A342" s="379">
        <v>2130110</v>
      </c>
      <c r="B342" s="385" t="s">
        <v>526</v>
      </c>
      <c r="C342" s="383">
        <v>30</v>
      </c>
      <c r="D342" s="381"/>
      <c r="E342" s="382"/>
    </row>
    <row r="343" s="277" customFormat="1" ht="16.05" customHeight="1" spans="1:5">
      <c r="A343" s="379">
        <v>2130112</v>
      </c>
      <c r="B343" s="385" t="s">
        <v>527</v>
      </c>
      <c r="C343" s="383">
        <v>45</v>
      </c>
      <c r="D343" s="381"/>
      <c r="E343" s="382"/>
    </row>
    <row r="344" s="277" customFormat="1" ht="16.05" customHeight="1" spans="1:5">
      <c r="A344" s="379">
        <v>2130199</v>
      </c>
      <c r="B344" s="385" t="s">
        <v>532</v>
      </c>
      <c r="C344" s="383">
        <v>2710</v>
      </c>
      <c r="D344" s="381"/>
      <c r="E344" s="382"/>
    </row>
    <row r="345" s="277" customFormat="1" ht="16.05" customHeight="1" spans="1:5">
      <c r="A345" s="379">
        <v>21302</v>
      </c>
      <c r="B345" s="384" t="s">
        <v>533</v>
      </c>
      <c r="C345" s="383">
        <f>SUM(XFD346:XFD351)</f>
        <v>0</v>
      </c>
      <c r="D345" s="381"/>
      <c r="E345" s="382"/>
    </row>
    <row r="346" s="277" customFormat="1" ht="16.05" customHeight="1" spans="1:5">
      <c r="A346" s="379">
        <v>2130201</v>
      </c>
      <c r="B346" s="385" t="s">
        <v>238</v>
      </c>
      <c r="C346" s="383">
        <v>25</v>
      </c>
      <c r="D346" s="381"/>
      <c r="E346" s="382"/>
    </row>
    <row r="347" s="277" customFormat="1" ht="16.05" customHeight="1" spans="1:5">
      <c r="A347" s="379">
        <v>2130204</v>
      </c>
      <c r="B347" s="385" t="s">
        <v>534</v>
      </c>
      <c r="C347" s="383">
        <v>455</v>
      </c>
      <c r="D347" s="381"/>
      <c r="E347" s="382"/>
    </row>
    <row r="348" s="277" customFormat="1" ht="16.05" customHeight="1" spans="1:5">
      <c r="A348" s="379">
        <v>2130205</v>
      </c>
      <c r="B348" s="385" t="s">
        <v>535</v>
      </c>
      <c r="C348" s="383">
        <v>80</v>
      </c>
      <c r="D348" s="381"/>
      <c r="E348" s="382"/>
    </row>
    <row r="349" s="277" customFormat="1" ht="16.05" customHeight="1" spans="1:5">
      <c r="A349" s="379">
        <v>2130206</v>
      </c>
      <c r="B349" s="385" t="s">
        <v>536</v>
      </c>
      <c r="C349" s="383">
        <v>70</v>
      </c>
      <c r="D349" s="381"/>
      <c r="E349" s="382"/>
    </row>
    <row r="350" s="277" customFormat="1" ht="16.05" customHeight="1" spans="1:5">
      <c r="A350" s="379">
        <v>2130207</v>
      </c>
      <c r="B350" s="385" t="s">
        <v>537</v>
      </c>
      <c r="C350" s="383">
        <v>611</v>
      </c>
      <c r="D350" s="381"/>
      <c r="E350" s="382"/>
    </row>
    <row r="351" s="277" customFormat="1" ht="16.05" customHeight="1" spans="1:5">
      <c r="A351" s="379">
        <v>2130234</v>
      </c>
      <c r="B351" s="385" t="s">
        <v>541</v>
      </c>
      <c r="C351" s="383">
        <v>321</v>
      </c>
      <c r="D351" s="381"/>
      <c r="E351" s="382"/>
    </row>
    <row r="352" s="277" customFormat="1" ht="16.05" customHeight="1" spans="1:5">
      <c r="A352" s="379">
        <v>21303</v>
      </c>
      <c r="B352" s="384" t="s">
        <v>543</v>
      </c>
      <c r="C352" s="383">
        <f>SUM(XFD353:XFD362)</f>
        <v>0</v>
      </c>
      <c r="D352" s="381"/>
      <c r="E352" s="382"/>
    </row>
    <row r="353" s="277" customFormat="1" ht="16.05" customHeight="1" spans="1:5">
      <c r="A353" s="379">
        <v>2130301</v>
      </c>
      <c r="B353" s="385" t="s">
        <v>238</v>
      </c>
      <c r="C353" s="383">
        <v>378</v>
      </c>
      <c r="D353" s="381"/>
      <c r="E353" s="382"/>
    </row>
    <row r="354" s="277" customFormat="1" ht="16.05" customHeight="1" spans="1:5">
      <c r="A354" s="379">
        <v>2130304</v>
      </c>
      <c r="B354" s="385" t="s">
        <v>544</v>
      </c>
      <c r="C354" s="383">
        <v>811</v>
      </c>
      <c r="D354" s="381"/>
      <c r="E354" s="382"/>
    </row>
    <row r="355" s="277" customFormat="1" ht="16.05" customHeight="1" spans="1:5">
      <c r="A355" s="379">
        <v>2130305</v>
      </c>
      <c r="B355" s="385" t="s">
        <v>545</v>
      </c>
      <c r="C355" s="383">
        <v>1000</v>
      </c>
      <c r="D355" s="381"/>
      <c r="E355" s="382"/>
    </row>
    <row r="356" s="277" customFormat="1" ht="16.05" customHeight="1" spans="1:5">
      <c r="A356" s="379">
        <v>2130306</v>
      </c>
      <c r="B356" s="385" t="s">
        <v>546</v>
      </c>
      <c r="C356" s="383">
        <v>860</v>
      </c>
      <c r="D356" s="381"/>
      <c r="E356" s="382"/>
    </row>
    <row r="357" s="277" customFormat="1" ht="16.05" customHeight="1" spans="1:5">
      <c r="A357" s="379">
        <v>2130309</v>
      </c>
      <c r="B357" s="385" t="s">
        <v>547</v>
      </c>
      <c r="C357" s="383">
        <v>108</v>
      </c>
      <c r="D357" s="381"/>
      <c r="E357" s="382"/>
    </row>
    <row r="358" s="277" customFormat="1" ht="16.05" customHeight="1" spans="1:5">
      <c r="A358" s="379">
        <v>2130313</v>
      </c>
      <c r="B358" s="385" t="s">
        <v>550</v>
      </c>
      <c r="C358" s="383">
        <v>55</v>
      </c>
      <c r="D358" s="381"/>
      <c r="E358" s="382"/>
    </row>
    <row r="359" s="277" customFormat="1" ht="16.05" customHeight="1" spans="1:5">
      <c r="A359" s="379">
        <v>2130314</v>
      </c>
      <c r="B359" s="385" t="s">
        <v>551</v>
      </c>
      <c r="C359" s="383">
        <v>50</v>
      </c>
      <c r="D359" s="381"/>
      <c r="E359" s="382"/>
    </row>
    <row r="360" s="277" customFormat="1" ht="16.05" customHeight="1" spans="1:5">
      <c r="A360" s="379">
        <v>2130317</v>
      </c>
      <c r="B360" s="385" t="s">
        <v>553</v>
      </c>
      <c r="C360" s="383">
        <v>94</v>
      </c>
      <c r="D360" s="381"/>
      <c r="E360" s="382"/>
    </row>
    <row r="361" s="277" customFormat="1" ht="16.05" customHeight="1" spans="1:5">
      <c r="A361" s="379">
        <v>2130321</v>
      </c>
      <c r="B361" s="385" t="s">
        <v>554</v>
      </c>
      <c r="C361" s="383">
        <v>30</v>
      </c>
      <c r="D361" s="381"/>
      <c r="E361" s="382"/>
    </row>
    <row r="362" s="277" customFormat="1" ht="16.05" customHeight="1" spans="1:5">
      <c r="A362" s="379">
        <v>2130334</v>
      </c>
      <c r="B362" s="385" t="s">
        <v>555</v>
      </c>
      <c r="C362" s="383">
        <v>39</v>
      </c>
      <c r="D362" s="381"/>
      <c r="E362" s="382"/>
    </row>
    <row r="363" s="277" customFormat="1" ht="16.05" customHeight="1" spans="1:5">
      <c r="A363" s="379">
        <v>21305</v>
      </c>
      <c r="B363" s="384" t="s">
        <v>1080</v>
      </c>
      <c r="C363" s="383">
        <f>SUM(XFD364:XFD365)</f>
        <v>0</v>
      </c>
      <c r="D363" s="381"/>
      <c r="E363" s="382"/>
    </row>
    <row r="364" s="277" customFormat="1" ht="16.05" customHeight="1" spans="1:5">
      <c r="A364" s="379">
        <v>2130501</v>
      </c>
      <c r="B364" s="385" t="s">
        <v>238</v>
      </c>
      <c r="C364" s="383">
        <v>269</v>
      </c>
      <c r="D364" s="381"/>
      <c r="E364" s="382"/>
    </row>
    <row r="365" s="277" customFormat="1" ht="16.05" customHeight="1" spans="1:5">
      <c r="A365" s="379">
        <v>2130502</v>
      </c>
      <c r="B365" s="385" t="s">
        <v>239</v>
      </c>
      <c r="C365" s="383">
        <v>90</v>
      </c>
      <c r="D365" s="381"/>
      <c r="E365" s="382"/>
    </row>
    <row r="366" s="277" customFormat="1" ht="16.05" customHeight="1" spans="1:5">
      <c r="A366" s="379">
        <v>21307</v>
      </c>
      <c r="B366" s="384" t="s">
        <v>559</v>
      </c>
      <c r="C366" s="383">
        <f>XFD367</f>
        <v>0</v>
      </c>
      <c r="D366" s="381"/>
      <c r="E366" s="382"/>
    </row>
    <row r="367" s="277" customFormat="1" ht="16.05" customHeight="1" spans="1:5">
      <c r="A367" s="379">
        <v>2130799</v>
      </c>
      <c r="B367" s="385" t="s">
        <v>560</v>
      </c>
      <c r="C367" s="383">
        <v>25</v>
      </c>
      <c r="D367" s="381"/>
      <c r="E367" s="382"/>
    </row>
    <row r="368" s="277" customFormat="1" ht="16.05" customHeight="1" spans="1:5">
      <c r="A368" s="379">
        <v>21308</v>
      </c>
      <c r="B368" s="384" t="s">
        <v>561</v>
      </c>
      <c r="C368" s="383">
        <f>XFD369</f>
        <v>0</v>
      </c>
      <c r="D368" s="381"/>
      <c r="E368" s="382"/>
    </row>
    <row r="369" s="277" customFormat="1" ht="16.05" customHeight="1" spans="1:5">
      <c r="A369" s="379">
        <v>2130804</v>
      </c>
      <c r="B369" s="385" t="s">
        <v>1081</v>
      </c>
      <c r="C369" s="383">
        <v>119</v>
      </c>
      <c r="D369" s="381"/>
      <c r="E369" s="382"/>
    </row>
    <row r="370" s="277" customFormat="1" ht="16.05" customHeight="1" spans="1:5">
      <c r="A370" s="379">
        <v>21399</v>
      </c>
      <c r="B370" s="384" t="s">
        <v>564</v>
      </c>
      <c r="C370" s="383">
        <f>XFD371</f>
        <v>0</v>
      </c>
      <c r="D370" s="381"/>
      <c r="E370" s="382"/>
    </row>
    <row r="371" s="277" customFormat="1" ht="16.05" customHeight="1" spans="1:5">
      <c r="A371" s="379">
        <v>2139999</v>
      </c>
      <c r="B371" s="385" t="s">
        <v>564</v>
      </c>
      <c r="C371" s="383">
        <v>1100</v>
      </c>
      <c r="D371" s="381"/>
      <c r="E371" s="382"/>
    </row>
    <row r="372" s="277" customFormat="1" ht="16.05" customHeight="1" spans="1:5">
      <c r="A372" s="379">
        <v>214</v>
      </c>
      <c r="B372" s="350" t="s">
        <v>565</v>
      </c>
      <c r="C372" s="383">
        <f>XFD373+XFD381+XFD383</f>
        <v>0</v>
      </c>
      <c r="D372" s="381"/>
      <c r="E372" s="382"/>
    </row>
    <row r="373" s="277" customFormat="1" ht="16.05" customHeight="1" spans="1:5">
      <c r="A373" s="379">
        <v>21401</v>
      </c>
      <c r="B373" s="384" t="s">
        <v>566</v>
      </c>
      <c r="C373" s="383">
        <f>SUM(XFD374:XFD380)</f>
        <v>0</v>
      </c>
      <c r="D373" s="381"/>
      <c r="E373" s="382"/>
    </row>
    <row r="374" s="277" customFormat="1" ht="16.05" customHeight="1" spans="1:5">
      <c r="A374" s="379">
        <v>2140101</v>
      </c>
      <c r="B374" s="385" t="s">
        <v>238</v>
      </c>
      <c r="C374" s="383">
        <v>1493</v>
      </c>
      <c r="D374" s="381"/>
      <c r="E374" s="382"/>
    </row>
    <row r="375" s="277" customFormat="1" ht="16.05" customHeight="1" spans="1:5">
      <c r="A375" s="379">
        <v>2140102</v>
      </c>
      <c r="B375" s="385" t="s">
        <v>239</v>
      </c>
      <c r="C375" s="383">
        <v>152</v>
      </c>
      <c r="D375" s="381"/>
      <c r="E375" s="382"/>
    </row>
    <row r="376" s="277" customFormat="1" ht="16.05" customHeight="1" spans="1:5">
      <c r="A376" s="379">
        <v>2140104</v>
      </c>
      <c r="B376" s="385" t="s">
        <v>567</v>
      </c>
      <c r="C376" s="383">
        <v>4826</v>
      </c>
      <c r="D376" s="381"/>
      <c r="E376" s="382"/>
    </row>
    <row r="377" s="277" customFormat="1" ht="16.05" customHeight="1" spans="1:5">
      <c r="A377" s="379">
        <v>2140110</v>
      </c>
      <c r="B377" s="385" t="s">
        <v>1082</v>
      </c>
      <c r="C377" s="383">
        <v>1119</v>
      </c>
      <c r="D377" s="381"/>
      <c r="E377" s="382"/>
    </row>
    <row r="378" s="277" customFormat="1" ht="16.05" customHeight="1" spans="1:5">
      <c r="A378" s="379">
        <v>2140112</v>
      </c>
      <c r="B378" s="385" t="s">
        <v>569</v>
      </c>
      <c r="C378" s="383">
        <v>1822</v>
      </c>
      <c r="D378" s="381"/>
      <c r="E378" s="382"/>
    </row>
    <row r="379" s="277" customFormat="1" ht="16.05" customHeight="1" spans="1:5">
      <c r="A379" s="379">
        <v>2140136</v>
      </c>
      <c r="B379" s="385" t="s">
        <v>572</v>
      </c>
      <c r="C379" s="383">
        <v>80</v>
      </c>
      <c r="D379" s="381"/>
      <c r="E379" s="382"/>
    </row>
    <row r="380" s="277" customFormat="1" ht="16.05" customHeight="1" spans="1:5">
      <c r="A380" s="379">
        <v>2140199</v>
      </c>
      <c r="B380" s="385" t="s">
        <v>573</v>
      </c>
      <c r="C380" s="383">
        <v>69</v>
      </c>
      <c r="D380" s="381"/>
      <c r="E380" s="382"/>
    </row>
    <row r="381" s="277" customFormat="1" ht="16.05" customHeight="1" spans="1:5">
      <c r="A381" s="379">
        <v>21405</v>
      </c>
      <c r="B381" s="384" t="s">
        <v>574</v>
      </c>
      <c r="C381" s="383">
        <f t="shared" ref="C381:C386" si="1">XFD382</f>
        <v>0</v>
      </c>
      <c r="D381" s="381"/>
      <c r="E381" s="382"/>
    </row>
    <row r="382" s="277" customFormat="1" ht="16.05" customHeight="1" spans="1:5">
      <c r="A382" s="379">
        <v>2140504</v>
      </c>
      <c r="B382" s="385" t="s">
        <v>575</v>
      </c>
      <c r="C382" s="383">
        <v>7</v>
      </c>
      <c r="D382" s="381"/>
      <c r="E382" s="382"/>
    </row>
    <row r="383" s="277" customFormat="1" ht="16.05" customHeight="1" spans="1:5">
      <c r="A383" s="379">
        <v>21499</v>
      </c>
      <c r="B383" s="384" t="s">
        <v>1083</v>
      </c>
      <c r="C383" s="383">
        <f t="shared" si="1"/>
        <v>0</v>
      </c>
      <c r="D383" s="381"/>
      <c r="E383" s="382"/>
    </row>
    <row r="384" s="277" customFormat="1" ht="16.05" customHeight="1" spans="1:5">
      <c r="A384" s="379">
        <v>2149999</v>
      </c>
      <c r="B384" s="385" t="s">
        <v>1083</v>
      </c>
      <c r="C384" s="383">
        <v>563</v>
      </c>
      <c r="D384" s="381"/>
      <c r="E384" s="382"/>
    </row>
    <row r="385" s="277" customFormat="1" ht="16.05" customHeight="1" spans="1:5">
      <c r="A385" s="379">
        <v>215</v>
      </c>
      <c r="B385" s="350" t="s">
        <v>576</v>
      </c>
      <c r="C385" s="383">
        <f>XFD386+XFD388+XFD391+XFD394</f>
        <v>0</v>
      </c>
      <c r="D385" s="381"/>
      <c r="E385" s="382"/>
    </row>
    <row r="386" s="277" customFormat="1" ht="16.05" customHeight="1" spans="1:5">
      <c r="A386" s="379">
        <v>21502</v>
      </c>
      <c r="B386" s="384" t="s">
        <v>577</v>
      </c>
      <c r="C386" s="383">
        <f t="shared" si="1"/>
        <v>0</v>
      </c>
      <c r="D386" s="381"/>
      <c r="E386" s="382"/>
    </row>
    <row r="387" s="277" customFormat="1" ht="16.05" customHeight="1" spans="1:5">
      <c r="A387" s="379">
        <v>2150299</v>
      </c>
      <c r="B387" s="385" t="s">
        <v>579</v>
      </c>
      <c r="C387" s="383">
        <v>1550</v>
      </c>
      <c r="D387" s="381"/>
      <c r="E387" s="382"/>
    </row>
    <row r="388" s="277" customFormat="1" ht="16.05" customHeight="1" spans="1:5">
      <c r="A388" s="379">
        <v>21505</v>
      </c>
      <c r="B388" s="384" t="s">
        <v>580</v>
      </c>
      <c r="C388" s="383">
        <f>XFD389+XFD390</f>
        <v>0</v>
      </c>
      <c r="D388" s="381"/>
      <c r="E388" s="382"/>
    </row>
    <row r="389" s="277" customFormat="1" ht="16.05" customHeight="1" spans="1:5">
      <c r="A389" s="379">
        <v>2150501</v>
      </c>
      <c r="B389" s="385" t="s">
        <v>238</v>
      </c>
      <c r="C389" s="383">
        <v>516</v>
      </c>
      <c r="D389" s="381"/>
      <c r="E389" s="382"/>
    </row>
    <row r="390" s="277" customFormat="1" ht="16.05" customHeight="1" spans="1:5">
      <c r="A390" s="379">
        <v>2150502</v>
      </c>
      <c r="B390" s="385" t="s">
        <v>239</v>
      </c>
      <c r="C390" s="383">
        <v>54</v>
      </c>
      <c r="D390" s="381"/>
      <c r="E390" s="382"/>
    </row>
    <row r="391" s="277" customFormat="1" ht="16.05" customHeight="1" spans="1:5">
      <c r="A391" s="379">
        <v>21507</v>
      </c>
      <c r="B391" s="384" t="s">
        <v>581</v>
      </c>
      <c r="C391" s="383">
        <f>XFD392+XFD393</f>
        <v>0</v>
      </c>
      <c r="D391" s="381"/>
      <c r="E391" s="382"/>
    </row>
    <row r="392" s="277" customFormat="1" ht="16.05" customHeight="1" spans="1:5">
      <c r="A392" s="379">
        <v>2150701</v>
      </c>
      <c r="B392" s="385" t="s">
        <v>238</v>
      </c>
      <c r="C392" s="383">
        <v>293</v>
      </c>
      <c r="D392" s="381"/>
      <c r="E392" s="382"/>
    </row>
    <row r="393" s="277" customFormat="1" ht="16.05" customHeight="1" spans="1:5">
      <c r="A393" s="379">
        <v>2150702</v>
      </c>
      <c r="B393" s="385" t="s">
        <v>239</v>
      </c>
      <c r="C393" s="383">
        <v>9</v>
      </c>
      <c r="D393" s="381"/>
      <c r="E393" s="382"/>
    </row>
    <row r="394" s="277" customFormat="1" ht="16.05" customHeight="1" spans="1:5">
      <c r="A394" s="379">
        <v>21508</v>
      </c>
      <c r="B394" s="384" t="s">
        <v>582</v>
      </c>
      <c r="C394" s="383">
        <f>XFD395</f>
        <v>0</v>
      </c>
      <c r="D394" s="381"/>
      <c r="E394" s="382"/>
    </row>
    <row r="395" s="277" customFormat="1" ht="16.05" customHeight="1" spans="1:5">
      <c r="A395" s="379">
        <v>2150805</v>
      </c>
      <c r="B395" s="385" t="s">
        <v>583</v>
      </c>
      <c r="C395" s="383">
        <v>6532</v>
      </c>
      <c r="D395" s="381"/>
      <c r="E395" s="382"/>
    </row>
    <row r="396" s="277" customFormat="1" ht="16.05" customHeight="1" spans="1:5">
      <c r="A396" s="379">
        <v>216</v>
      </c>
      <c r="B396" s="350" t="s">
        <v>586</v>
      </c>
      <c r="C396" s="383">
        <f>XFD397+XFD402+XFD404</f>
        <v>0</v>
      </c>
      <c r="D396" s="381"/>
      <c r="E396" s="382"/>
    </row>
    <row r="397" s="277" customFormat="1" ht="16.05" customHeight="1" spans="1:5">
      <c r="A397" s="379">
        <v>21602</v>
      </c>
      <c r="B397" s="384" t="s">
        <v>587</v>
      </c>
      <c r="C397" s="383">
        <f>SUM(XFD398:XFD401)</f>
        <v>0</v>
      </c>
      <c r="D397" s="381"/>
      <c r="E397" s="382"/>
    </row>
    <row r="398" s="277" customFormat="1" ht="16.05" customHeight="1" spans="1:5">
      <c r="A398" s="379">
        <v>2160201</v>
      </c>
      <c r="B398" s="385" t="s">
        <v>238</v>
      </c>
      <c r="C398" s="383">
        <v>624</v>
      </c>
      <c r="D398" s="381"/>
      <c r="E398" s="382"/>
    </row>
    <row r="399" s="277" customFormat="1" ht="16.05" customHeight="1" spans="1:5">
      <c r="A399" s="379">
        <v>2160202</v>
      </c>
      <c r="B399" s="385" t="s">
        <v>239</v>
      </c>
      <c r="C399" s="383">
        <v>67</v>
      </c>
      <c r="D399" s="381"/>
      <c r="E399" s="382"/>
    </row>
    <row r="400" s="277" customFormat="1" ht="16.05" customHeight="1" spans="1:5">
      <c r="A400" s="379">
        <v>2160250</v>
      </c>
      <c r="B400" s="385" t="s">
        <v>255</v>
      </c>
      <c r="C400" s="383">
        <v>28</v>
      </c>
      <c r="D400" s="381"/>
      <c r="E400" s="382"/>
    </row>
    <row r="401" s="277" customFormat="1" ht="16.05" customHeight="1" spans="1:5">
      <c r="A401" s="379">
        <v>2160299</v>
      </c>
      <c r="B401" s="385" t="s">
        <v>588</v>
      </c>
      <c r="C401" s="383">
        <v>600</v>
      </c>
      <c r="D401" s="381"/>
      <c r="E401" s="382"/>
    </row>
    <row r="402" s="277" customFormat="1" ht="16.05" customHeight="1" spans="1:5">
      <c r="A402" s="379">
        <v>21606</v>
      </c>
      <c r="B402" s="384" t="s">
        <v>589</v>
      </c>
      <c r="C402" s="383">
        <f t="shared" ref="C402:C410" si="2">XFD403</f>
        <v>0</v>
      </c>
      <c r="D402" s="381"/>
      <c r="E402" s="382"/>
    </row>
    <row r="403" s="277" customFormat="1" ht="16.05" customHeight="1" spans="1:5">
      <c r="A403" s="379">
        <v>2160699</v>
      </c>
      <c r="B403" s="385" t="s">
        <v>590</v>
      </c>
      <c r="C403" s="383">
        <v>830</v>
      </c>
      <c r="D403" s="381"/>
      <c r="E403" s="382"/>
    </row>
    <row r="404" s="277" customFormat="1" ht="16.05" customHeight="1" spans="1:5">
      <c r="A404" s="379">
        <v>21699</v>
      </c>
      <c r="B404" s="384" t="s">
        <v>591</v>
      </c>
      <c r="C404" s="383">
        <f t="shared" si="2"/>
        <v>0</v>
      </c>
      <c r="D404" s="381"/>
      <c r="E404" s="382"/>
    </row>
    <row r="405" s="277" customFormat="1" ht="16.05" customHeight="1" spans="1:5">
      <c r="A405" s="379">
        <v>2169999</v>
      </c>
      <c r="B405" s="385" t="s">
        <v>591</v>
      </c>
      <c r="C405" s="383">
        <v>1108</v>
      </c>
      <c r="D405" s="381"/>
      <c r="E405" s="382"/>
    </row>
    <row r="406" s="277" customFormat="1" ht="16.05" customHeight="1" spans="1:5">
      <c r="A406" s="379">
        <v>217</v>
      </c>
      <c r="B406" s="350" t="s">
        <v>592</v>
      </c>
      <c r="C406" s="383">
        <f t="shared" si="2"/>
        <v>0</v>
      </c>
      <c r="D406" s="381"/>
      <c r="E406" s="382"/>
    </row>
    <row r="407" s="277" customFormat="1" ht="16.05" customHeight="1" spans="1:5">
      <c r="A407" s="379">
        <v>21799</v>
      </c>
      <c r="B407" s="384" t="s">
        <v>1084</v>
      </c>
      <c r="C407" s="383">
        <f t="shared" si="2"/>
        <v>0</v>
      </c>
      <c r="D407" s="381"/>
      <c r="E407" s="382"/>
    </row>
    <row r="408" s="277" customFormat="1" ht="16.05" customHeight="1" spans="1:5">
      <c r="A408" s="379">
        <v>2179999</v>
      </c>
      <c r="B408" s="385" t="s">
        <v>1084</v>
      </c>
      <c r="C408" s="383">
        <v>10</v>
      </c>
      <c r="D408" s="381"/>
      <c r="E408" s="382"/>
    </row>
    <row r="409" s="277" customFormat="1" ht="16.05" customHeight="1" spans="1:5">
      <c r="A409" s="379">
        <v>219</v>
      </c>
      <c r="B409" s="350" t="s">
        <v>595</v>
      </c>
      <c r="C409" s="383">
        <f t="shared" si="2"/>
        <v>0</v>
      </c>
      <c r="D409" s="381"/>
      <c r="E409" s="382"/>
    </row>
    <row r="410" s="277" customFormat="1" ht="16.05" customHeight="1" spans="1:5">
      <c r="A410" s="379">
        <v>21901</v>
      </c>
      <c r="B410" s="384" t="s">
        <v>596</v>
      </c>
      <c r="C410" s="383">
        <f t="shared" si="2"/>
        <v>0</v>
      </c>
      <c r="D410" s="381"/>
      <c r="E410" s="382"/>
    </row>
    <row r="411" s="277" customFormat="1" ht="16.05" customHeight="1" spans="1:5">
      <c r="A411" s="379">
        <v>21901</v>
      </c>
      <c r="B411" s="384" t="s">
        <v>596</v>
      </c>
      <c r="C411" s="383">
        <v>140</v>
      </c>
      <c r="D411" s="381"/>
      <c r="E411" s="382"/>
    </row>
    <row r="412" s="277" customFormat="1" ht="16.05" customHeight="1" spans="1:5">
      <c r="A412" s="379">
        <v>220</v>
      </c>
      <c r="B412" s="350" t="s">
        <v>598</v>
      </c>
      <c r="C412" s="383">
        <f>XFD413+XFD418</f>
        <v>0</v>
      </c>
      <c r="D412" s="381"/>
      <c r="E412" s="382"/>
    </row>
    <row r="413" s="277" customFormat="1" ht="16.05" customHeight="1" spans="1:5">
      <c r="A413" s="379">
        <v>22001</v>
      </c>
      <c r="B413" s="384" t="s">
        <v>599</v>
      </c>
      <c r="C413" s="383">
        <f>SUM(XFD414:XFD417)</f>
        <v>0</v>
      </c>
      <c r="D413" s="381"/>
      <c r="E413" s="382"/>
    </row>
    <row r="414" s="277" customFormat="1" ht="16.05" customHeight="1" spans="1:5">
      <c r="A414" s="379">
        <v>2200101</v>
      </c>
      <c r="B414" s="385" t="s">
        <v>238</v>
      </c>
      <c r="C414" s="383">
        <v>727</v>
      </c>
      <c r="D414" s="381"/>
      <c r="E414" s="382"/>
    </row>
    <row r="415" s="277" customFormat="1" ht="16.05" customHeight="1" spans="1:5">
      <c r="A415" s="379">
        <v>2200129</v>
      </c>
      <c r="B415" s="385" t="s">
        <v>1085</v>
      </c>
      <c r="C415" s="383">
        <v>19</v>
      </c>
      <c r="D415" s="381"/>
      <c r="E415" s="382"/>
    </row>
    <row r="416" s="277" customFormat="1" ht="16.05" customHeight="1" spans="1:5">
      <c r="A416" s="379">
        <v>2200150</v>
      </c>
      <c r="B416" s="385" t="s">
        <v>255</v>
      </c>
      <c r="C416" s="383">
        <v>1265</v>
      </c>
      <c r="D416" s="381"/>
      <c r="E416" s="382"/>
    </row>
    <row r="417" s="277" customFormat="1" ht="16.05" customHeight="1" spans="1:5">
      <c r="A417" s="379">
        <v>2200199</v>
      </c>
      <c r="B417" s="385" t="s">
        <v>1086</v>
      </c>
      <c r="C417" s="383">
        <v>92</v>
      </c>
      <c r="D417" s="381"/>
      <c r="E417" s="382"/>
    </row>
    <row r="418" s="277" customFormat="1" ht="16.05" customHeight="1" spans="1:5">
      <c r="A418" s="379">
        <v>22005</v>
      </c>
      <c r="B418" s="384" t="s">
        <v>600</v>
      </c>
      <c r="C418" s="383">
        <f>SUM(XFD419:XFD420)</f>
        <v>0</v>
      </c>
      <c r="D418" s="381"/>
      <c r="E418" s="382"/>
    </row>
    <row r="419" s="277" customFormat="1" ht="16.05" customHeight="1" spans="1:5">
      <c r="A419" s="379">
        <v>2200510</v>
      </c>
      <c r="B419" s="385" t="s">
        <v>602</v>
      </c>
      <c r="C419" s="383">
        <v>80</v>
      </c>
      <c r="D419" s="381"/>
      <c r="E419" s="382"/>
    </row>
    <row r="420" s="277" customFormat="1" ht="16.05" customHeight="1" spans="1:5">
      <c r="A420" s="379">
        <v>2200599</v>
      </c>
      <c r="B420" s="385" t="s">
        <v>603</v>
      </c>
      <c r="C420" s="383">
        <v>105</v>
      </c>
      <c r="D420" s="381"/>
      <c r="E420" s="382"/>
    </row>
    <row r="421" s="277" customFormat="1" ht="16.05" customHeight="1" spans="1:5">
      <c r="A421" s="379">
        <v>221</v>
      </c>
      <c r="B421" s="350" t="s">
        <v>604</v>
      </c>
      <c r="C421" s="383">
        <f>XFD422+XFD427+XFD430</f>
        <v>0</v>
      </c>
      <c r="D421" s="381"/>
      <c r="E421" s="382"/>
    </row>
    <row r="422" s="277" customFormat="1" ht="16.05" customHeight="1" spans="1:5">
      <c r="A422" s="379">
        <v>22101</v>
      </c>
      <c r="B422" s="384" t="s">
        <v>605</v>
      </c>
      <c r="C422" s="383">
        <f>SUM(XFD423:XFD426)</f>
        <v>0</v>
      </c>
      <c r="D422" s="381"/>
      <c r="E422" s="382"/>
    </row>
    <row r="423" s="277" customFormat="1" ht="16.05" customHeight="1" spans="1:5">
      <c r="A423" s="379">
        <v>2210106</v>
      </c>
      <c r="B423" s="385" t="s">
        <v>606</v>
      </c>
      <c r="C423" s="383">
        <v>467</v>
      </c>
      <c r="D423" s="381"/>
      <c r="E423" s="382"/>
    </row>
    <row r="424" s="277" customFormat="1" ht="16.05" customHeight="1" spans="1:5">
      <c r="A424" s="379">
        <v>2210107</v>
      </c>
      <c r="B424" s="385" t="s">
        <v>607</v>
      </c>
      <c r="C424" s="383">
        <v>292</v>
      </c>
      <c r="D424" s="381"/>
      <c r="E424" s="382"/>
    </row>
    <row r="425" s="277" customFormat="1" ht="16.05" customHeight="1" spans="1:5">
      <c r="A425" s="379">
        <v>2210108</v>
      </c>
      <c r="B425" s="385" t="s">
        <v>608</v>
      </c>
      <c r="C425" s="383">
        <v>3456</v>
      </c>
      <c r="D425" s="381"/>
      <c r="E425" s="382"/>
    </row>
    <row r="426" s="277" customFormat="1" ht="16.05" customHeight="1" spans="1:5">
      <c r="A426" s="379">
        <v>2210199</v>
      </c>
      <c r="B426" s="385" t="s">
        <v>609</v>
      </c>
      <c r="C426" s="383">
        <v>594</v>
      </c>
      <c r="D426" s="381"/>
      <c r="E426" s="382"/>
    </row>
    <row r="427" s="277" customFormat="1" ht="16.05" customHeight="1" spans="1:5">
      <c r="A427" s="379">
        <v>22102</v>
      </c>
      <c r="B427" s="384" t="s">
        <v>610</v>
      </c>
      <c r="C427" s="383">
        <f>SUM(XFD428:XFD429)</f>
        <v>0</v>
      </c>
      <c r="D427" s="381"/>
      <c r="E427" s="382"/>
    </row>
    <row r="428" s="277" customFormat="1" ht="16.05" customHeight="1" spans="1:5">
      <c r="A428" s="379">
        <v>2210201</v>
      </c>
      <c r="B428" s="385" t="s">
        <v>611</v>
      </c>
      <c r="C428" s="383">
        <v>4207</v>
      </c>
      <c r="D428" s="381"/>
      <c r="E428" s="382"/>
    </row>
    <row r="429" s="277" customFormat="1" ht="16.05" customHeight="1" spans="1:5">
      <c r="A429" s="379">
        <v>2210202</v>
      </c>
      <c r="B429" s="385" t="s">
        <v>612</v>
      </c>
      <c r="C429" s="383">
        <v>1016</v>
      </c>
      <c r="D429" s="381"/>
      <c r="E429" s="382"/>
    </row>
    <row r="430" s="277" customFormat="1" ht="16.05" customHeight="1" spans="1:5">
      <c r="A430" s="379">
        <v>22103</v>
      </c>
      <c r="B430" s="384" t="s">
        <v>613</v>
      </c>
      <c r="C430" s="383">
        <f>SUM(XFD431)</f>
        <v>0</v>
      </c>
      <c r="D430" s="381"/>
      <c r="E430" s="382"/>
    </row>
    <row r="431" s="277" customFormat="1" ht="16.05" customHeight="1" spans="1:5">
      <c r="A431" s="379">
        <v>2210302</v>
      </c>
      <c r="B431" s="385" t="s">
        <v>614</v>
      </c>
      <c r="C431" s="383">
        <v>1214</v>
      </c>
      <c r="D431" s="381"/>
      <c r="E431" s="382"/>
    </row>
    <row r="432" s="277" customFormat="1" ht="16.05" customHeight="1" spans="1:5">
      <c r="A432" s="379">
        <v>222</v>
      </c>
      <c r="B432" s="350" t="s">
        <v>616</v>
      </c>
      <c r="C432" s="383">
        <f>XFD433+XFD437</f>
        <v>0</v>
      </c>
      <c r="D432" s="381"/>
      <c r="E432" s="382"/>
    </row>
    <row r="433" s="277" customFormat="1" ht="16.05" customHeight="1" spans="1:5">
      <c r="A433" s="379">
        <v>22201</v>
      </c>
      <c r="B433" s="384" t="s">
        <v>617</v>
      </c>
      <c r="C433" s="383">
        <f>SUM(XFD434:XFD436)</f>
        <v>0</v>
      </c>
      <c r="D433" s="381"/>
      <c r="E433" s="382"/>
    </row>
    <row r="434" s="277" customFormat="1" ht="16.05" customHeight="1" spans="1:5">
      <c r="A434" s="379">
        <v>2220102</v>
      </c>
      <c r="B434" s="385" t="s">
        <v>239</v>
      </c>
      <c r="C434" s="383">
        <v>3</v>
      </c>
      <c r="D434" s="381"/>
      <c r="E434" s="382"/>
    </row>
    <row r="435" s="277" customFormat="1" ht="16.05" customHeight="1" spans="1:5">
      <c r="A435" s="379">
        <v>2220112</v>
      </c>
      <c r="B435" s="385" t="s">
        <v>619</v>
      </c>
      <c r="C435" s="383">
        <v>5</v>
      </c>
      <c r="D435" s="381"/>
      <c r="E435" s="382"/>
    </row>
    <row r="436" s="277" customFormat="1" ht="16.05" customHeight="1" spans="1:5">
      <c r="A436" s="379">
        <v>2220150</v>
      </c>
      <c r="B436" s="385" t="s">
        <v>255</v>
      </c>
      <c r="C436" s="383">
        <v>17</v>
      </c>
      <c r="D436" s="381"/>
      <c r="E436" s="382"/>
    </row>
    <row r="437" s="277" customFormat="1" ht="16.05" customHeight="1" spans="1:5">
      <c r="A437" s="379">
        <v>22204</v>
      </c>
      <c r="B437" s="384" t="s">
        <v>622</v>
      </c>
      <c r="C437" s="383">
        <f>SUM(XFD438:XFD439)</f>
        <v>0</v>
      </c>
      <c r="D437" s="381"/>
      <c r="E437" s="382"/>
    </row>
    <row r="438" s="277" customFormat="1" ht="16.05" customHeight="1" spans="1:5">
      <c r="A438" s="379">
        <v>2220401</v>
      </c>
      <c r="B438" s="385" t="s">
        <v>623</v>
      </c>
      <c r="C438" s="383">
        <v>295</v>
      </c>
      <c r="D438" s="381"/>
      <c r="E438" s="382"/>
    </row>
    <row r="439" s="277" customFormat="1" ht="16.05" customHeight="1" spans="1:5">
      <c r="A439" s="379">
        <v>2220403</v>
      </c>
      <c r="B439" s="385" t="s">
        <v>1087</v>
      </c>
      <c r="C439" s="383">
        <v>23</v>
      </c>
      <c r="D439" s="381"/>
      <c r="E439" s="382"/>
    </row>
    <row r="440" s="277" customFormat="1" ht="16.05" customHeight="1" spans="1:5">
      <c r="A440" s="379">
        <v>224</v>
      </c>
      <c r="B440" s="350" t="s">
        <v>625</v>
      </c>
      <c r="C440" s="383">
        <f>XFD441+XFD448+XFD451+XFD453</f>
        <v>0</v>
      </c>
      <c r="D440" s="381"/>
      <c r="E440" s="382"/>
    </row>
    <row r="441" s="277" customFormat="1" ht="16.05" customHeight="1" spans="1:5">
      <c r="A441" s="379">
        <v>22401</v>
      </c>
      <c r="B441" s="384" t="s">
        <v>626</v>
      </c>
      <c r="C441" s="383">
        <f>SUM(XFD442:XFD447)</f>
        <v>0</v>
      </c>
      <c r="D441" s="381"/>
      <c r="E441" s="382"/>
    </row>
    <row r="442" s="277" customFormat="1" ht="16.05" customHeight="1" spans="1:5">
      <c r="A442" s="379">
        <v>2240101</v>
      </c>
      <c r="B442" s="385" t="s">
        <v>238</v>
      </c>
      <c r="C442" s="383">
        <v>563</v>
      </c>
      <c r="D442" s="381"/>
      <c r="E442" s="382"/>
    </row>
    <row r="443" s="277" customFormat="1" ht="16.05" customHeight="1" spans="1:5">
      <c r="A443" s="379">
        <v>2240102</v>
      </c>
      <c r="B443" s="385" t="s">
        <v>239</v>
      </c>
      <c r="C443" s="383">
        <v>60</v>
      </c>
      <c r="D443" s="381"/>
      <c r="E443" s="382"/>
    </row>
    <row r="444" s="277" customFormat="1" ht="16.05" customHeight="1" spans="1:5">
      <c r="A444" s="379">
        <v>2240104</v>
      </c>
      <c r="B444" s="385" t="s">
        <v>1088</v>
      </c>
      <c r="C444" s="383">
        <v>435</v>
      </c>
      <c r="D444" s="381"/>
      <c r="E444" s="382"/>
    </row>
    <row r="445" s="277" customFormat="1" ht="16.05" customHeight="1" spans="1:5">
      <c r="A445" s="379">
        <v>2240106</v>
      </c>
      <c r="B445" s="385" t="s">
        <v>627</v>
      </c>
      <c r="C445" s="383">
        <v>10</v>
      </c>
      <c r="D445" s="381"/>
      <c r="E445" s="382"/>
    </row>
    <row r="446" s="277" customFormat="1" ht="16.05" customHeight="1" spans="1:5">
      <c r="A446" s="379">
        <v>2240109</v>
      </c>
      <c r="B446" s="385" t="s">
        <v>629</v>
      </c>
      <c r="C446" s="383">
        <v>93</v>
      </c>
      <c r="D446" s="381"/>
      <c r="E446" s="382"/>
    </row>
    <row r="447" s="277" customFormat="1" ht="16.05" customHeight="1" spans="1:5">
      <c r="A447" s="379">
        <v>2240150</v>
      </c>
      <c r="B447" s="385" t="s">
        <v>255</v>
      </c>
      <c r="C447" s="383">
        <v>104</v>
      </c>
      <c r="D447" s="381"/>
      <c r="E447" s="382"/>
    </row>
    <row r="448" s="277" customFormat="1" ht="16.05" customHeight="1" spans="1:5">
      <c r="A448" s="379">
        <v>22402</v>
      </c>
      <c r="B448" s="384" t="s">
        <v>1089</v>
      </c>
      <c r="C448" s="383">
        <f>SUM(XFD449:XFD450)</f>
        <v>0</v>
      </c>
      <c r="D448" s="381"/>
      <c r="E448" s="382"/>
    </row>
    <row r="449" s="277" customFormat="1" ht="16.05" customHeight="1" spans="1:5">
      <c r="A449" s="379">
        <v>2240201</v>
      </c>
      <c r="B449" s="385" t="s">
        <v>238</v>
      </c>
      <c r="C449" s="383">
        <v>1465</v>
      </c>
      <c r="D449" s="381"/>
      <c r="E449" s="382"/>
    </row>
    <row r="450" s="277" customFormat="1" ht="16.05" customHeight="1" spans="1:5">
      <c r="A450" s="379">
        <v>2240204</v>
      </c>
      <c r="B450" s="385" t="s">
        <v>631</v>
      </c>
      <c r="C450" s="383">
        <v>280</v>
      </c>
      <c r="D450" s="381"/>
      <c r="E450" s="382"/>
    </row>
    <row r="451" s="277" customFormat="1" ht="16.05" customHeight="1" spans="1:5">
      <c r="A451" s="379">
        <v>22406</v>
      </c>
      <c r="B451" s="384" t="s">
        <v>637</v>
      </c>
      <c r="C451" s="383">
        <f t="shared" ref="C451:C456" si="3">XFD452</f>
        <v>0</v>
      </c>
      <c r="D451" s="381"/>
      <c r="E451" s="382"/>
    </row>
    <row r="452" s="277" customFormat="1" ht="16.05" customHeight="1" spans="1:5">
      <c r="A452" s="379">
        <v>2240601</v>
      </c>
      <c r="B452" s="385" t="s">
        <v>638</v>
      </c>
      <c r="C452" s="383">
        <v>556</v>
      </c>
      <c r="D452" s="381"/>
      <c r="E452" s="382"/>
    </row>
    <row r="453" s="277" customFormat="1" ht="16.05" customHeight="1" spans="1:5">
      <c r="A453" s="379">
        <v>22407</v>
      </c>
      <c r="B453" s="384" t="s">
        <v>639</v>
      </c>
      <c r="C453" s="383">
        <f t="shared" si="3"/>
        <v>0</v>
      </c>
      <c r="D453" s="381"/>
      <c r="E453" s="382"/>
    </row>
    <row r="454" s="277" customFormat="1" ht="16.05" customHeight="1" spans="1:5">
      <c r="A454" s="379">
        <v>2240703</v>
      </c>
      <c r="B454" s="385" t="s">
        <v>640</v>
      </c>
      <c r="C454" s="383">
        <v>50</v>
      </c>
      <c r="D454" s="381"/>
      <c r="E454" s="382"/>
    </row>
    <row r="455" s="277" customFormat="1" ht="16.05" customHeight="1" spans="1:5">
      <c r="A455" s="379">
        <v>227</v>
      </c>
      <c r="B455" s="350" t="s">
        <v>1090</v>
      </c>
      <c r="C455" s="383">
        <f t="shared" si="3"/>
        <v>0</v>
      </c>
      <c r="D455" s="381"/>
      <c r="E455" s="382"/>
    </row>
    <row r="456" s="277" customFormat="1" ht="16.05" customHeight="1" spans="1:5">
      <c r="A456" s="379">
        <v>227</v>
      </c>
      <c r="B456" s="350" t="s">
        <v>1090</v>
      </c>
      <c r="C456" s="383">
        <f t="shared" si="3"/>
        <v>0</v>
      </c>
      <c r="D456" s="381"/>
      <c r="E456" s="382"/>
    </row>
    <row r="457" s="277" customFormat="1" ht="16.05" customHeight="1" spans="1:5">
      <c r="A457" s="379">
        <v>227</v>
      </c>
      <c r="B457" s="350" t="s">
        <v>1090</v>
      </c>
      <c r="C457" s="383">
        <v>3000</v>
      </c>
      <c r="D457" s="381"/>
      <c r="E457" s="382"/>
    </row>
    <row r="458" s="277" customFormat="1" ht="16.05" customHeight="1" spans="1:5">
      <c r="A458" s="379">
        <v>229</v>
      </c>
      <c r="B458" s="350" t="s">
        <v>643</v>
      </c>
      <c r="C458" s="383">
        <f>XFD459+XFD461</f>
        <v>0</v>
      </c>
      <c r="D458" s="381"/>
      <c r="E458" s="382"/>
    </row>
    <row r="459" s="277" customFormat="1" ht="16.05" customHeight="1" spans="1:5">
      <c r="A459" s="379">
        <v>22902</v>
      </c>
      <c r="B459" s="384" t="s">
        <v>1091</v>
      </c>
      <c r="C459" s="383">
        <f t="shared" ref="C459:C467" si="4">XFD460</f>
        <v>0</v>
      </c>
      <c r="D459" s="381"/>
      <c r="E459" s="382"/>
    </row>
    <row r="460" s="277" customFormat="1" ht="16.05" customHeight="1" spans="1:5">
      <c r="A460" s="379">
        <v>2290201</v>
      </c>
      <c r="B460" s="385" t="s">
        <v>1091</v>
      </c>
      <c r="C460" s="383">
        <v>19234</v>
      </c>
      <c r="D460" s="381"/>
      <c r="E460" s="382"/>
    </row>
    <row r="461" s="277" customFormat="1" ht="16.05" customHeight="1" spans="1:5">
      <c r="A461" s="379">
        <v>22999</v>
      </c>
      <c r="B461" s="384" t="s">
        <v>643</v>
      </c>
      <c r="C461" s="383">
        <f t="shared" si="4"/>
        <v>0</v>
      </c>
      <c r="D461" s="381"/>
      <c r="E461" s="382"/>
    </row>
    <row r="462" s="277" customFormat="1" ht="16.05" customHeight="1" spans="1:5">
      <c r="A462" s="379">
        <v>2299999</v>
      </c>
      <c r="B462" s="385" t="s">
        <v>643</v>
      </c>
      <c r="C462" s="383">
        <v>445</v>
      </c>
      <c r="D462" s="381"/>
      <c r="E462" s="382"/>
    </row>
    <row r="463" s="277" customFormat="1" ht="16.05" customHeight="1" spans="1:5">
      <c r="A463" s="379">
        <v>232</v>
      </c>
      <c r="B463" s="350" t="s">
        <v>644</v>
      </c>
      <c r="C463" s="383">
        <f t="shared" si="4"/>
        <v>0</v>
      </c>
      <c r="D463" s="381"/>
      <c r="E463" s="382"/>
    </row>
    <row r="464" s="277" customFormat="1" ht="16.05" customHeight="1" spans="1:5">
      <c r="A464" s="379">
        <v>23203</v>
      </c>
      <c r="B464" s="384" t="s">
        <v>645</v>
      </c>
      <c r="C464" s="383">
        <f t="shared" si="4"/>
        <v>0</v>
      </c>
      <c r="D464" s="381"/>
      <c r="E464" s="382"/>
    </row>
    <row r="465" s="277" customFormat="1" ht="16.05" customHeight="1" spans="1:5">
      <c r="A465" s="379">
        <v>2320301</v>
      </c>
      <c r="B465" s="385" t="s">
        <v>646</v>
      </c>
      <c r="C465" s="383">
        <v>7228</v>
      </c>
      <c r="D465" s="381"/>
      <c r="E465" s="382"/>
    </row>
    <row r="466" s="277" customFormat="1" ht="16.05" customHeight="1" spans="1:5">
      <c r="A466" s="379">
        <v>233</v>
      </c>
      <c r="B466" s="350" t="s">
        <v>648</v>
      </c>
      <c r="C466" s="383">
        <f t="shared" si="4"/>
        <v>0</v>
      </c>
      <c r="D466" s="381"/>
      <c r="E466" s="382"/>
    </row>
    <row r="467" s="277" customFormat="1" ht="16.05" customHeight="1" spans="1:5">
      <c r="A467" s="379">
        <v>23303</v>
      </c>
      <c r="B467" s="384" t="s">
        <v>649</v>
      </c>
      <c r="C467" s="383">
        <f t="shared" si="4"/>
        <v>0</v>
      </c>
      <c r="D467" s="381"/>
      <c r="E467" s="382"/>
    </row>
    <row r="468" s="277" customFormat="1" ht="16.05" customHeight="1" spans="1:5">
      <c r="A468" s="379">
        <v>23303</v>
      </c>
      <c r="B468" s="384" t="s">
        <v>649</v>
      </c>
      <c r="C468" s="383">
        <v>50</v>
      </c>
      <c r="D468" s="381"/>
      <c r="E468" s="382"/>
    </row>
    <row r="469" s="277" customFormat="1" ht="16.05" customHeight="1" spans="1:5">
      <c r="A469" s="379"/>
      <c r="B469" s="151"/>
      <c r="C469" s="383"/>
      <c r="D469" s="381"/>
      <c r="E469" s="382"/>
    </row>
    <row r="470" s="277" customFormat="1" ht="16.05" customHeight="1" spans="1:5">
      <c r="A470" s="386"/>
      <c r="B470" s="156" t="s">
        <v>650</v>
      </c>
      <c r="C470" s="380">
        <f>XFD471+XFD484</f>
        <v>0</v>
      </c>
      <c r="D470" s="381"/>
      <c r="E470" s="382"/>
    </row>
    <row r="471" s="277" customFormat="1" ht="16.05" customHeight="1" spans="1:5">
      <c r="A471" s="379">
        <v>230</v>
      </c>
      <c r="B471" s="52" t="s">
        <v>122</v>
      </c>
      <c r="C471" s="383">
        <f>XFD472+XFD474+XFD480+XFD482</f>
        <v>0</v>
      </c>
      <c r="D471" s="381">
        <f>XFD474+XFD480</f>
        <v>0</v>
      </c>
      <c r="E471" s="382">
        <f>XFD474+XFD480</f>
        <v>0</v>
      </c>
    </row>
    <row r="472" s="277" customFormat="1" ht="16.05" customHeight="1" spans="1:5">
      <c r="A472" s="379">
        <v>23002</v>
      </c>
      <c r="B472" s="347" t="s">
        <v>1092</v>
      </c>
      <c r="C472" s="383">
        <f>XFD473</f>
        <v>0</v>
      </c>
      <c r="D472" s="381"/>
      <c r="E472" s="382"/>
    </row>
    <row r="473" s="277" customFormat="1" ht="16.05" customHeight="1" spans="1:5">
      <c r="A473" s="379">
        <v>2300227</v>
      </c>
      <c r="B473" s="347" t="s">
        <v>1093</v>
      </c>
      <c r="C473" s="383">
        <v>3900</v>
      </c>
      <c r="D473" s="381"/>
      <c r="E473" s="382"/>
    </row>
    <row r="474" s="277" customFormat="1" ht="16.05" customHeight="1" spans="1:5">
      <c r="A474" s="379">
        <v>23003</v>
      </c>
      <c r="B474" s="347" t="s">
        <v>1094</v>
      </c>
      <c r="C474" s="383">
        <v>9733</v>
      </c>
      <c r="D474" s="381">
        <f>SUM(XFD475:XFD479)</f>
        <v>0</v>
      </c>
      <c r="E474" s="382">
        <f>SUM(XFD475:XFD479)</f>
        <v>0</v>
      </c>
    </row>
    <row r="475" s="277" customFormat="1" ht="16.05" customHeight="1" spans="1:5">
      <c r="A475" s="379">
        <v>2300304</v>
      </c>
      <c r="B475" s="347" t="s">
        <v>1095</v>
      </c>
      <c r="C475" s="383">
        <v>734</v>
      </c>
      <c r="D475" s="381">
        <v>784</v>
      </c>
      <c r="E475" s="382">
        <v>0</v>
      </c>
    </row>
    <row r="476" s="277" customFormat="1" ht="16.05" customHeight="1" spans="1:5">
      <c r="A476" s="379">
        <v>2300308</v>
      </c>
      <c r="B476" s="347" t="s">
        <v>1096</v>
      </c>
      <c r="C476" s="383">
        <v>1000</v>
      </c>
      <c r="D476" s="381">
        <v>1000</v>
      </c>
      <c r="E476" s="382">
        <v>0</v>
      </c>
    </row>
    <row r="477" s="277" customFormat="1" ht="16.05" customHeight="1" spans="1:5">
      <c r="A477" s="379">
        <v>2300312</v>
      </c>
      <c r="B477" s="347" t="s">
        <v>1097</v>
      </c>
      <c r="C477" s="383">
        <v>2740</v>
      </c>
      <c r="D477" s="381">
        <v>2640</v>
      </c>
      <c r="E477" s="382">
        <v>0</v>
      </c>
    </row>
    <row r="478" s="277" customFormat="1" ht="16.05" customHeight="1" spans="1:5">
      <c r="A478" s="379">
        <v>2300313</v>
      </c>
      <c r="B478" s="347" t="s">
        <v>1098</v>
      </c>
      <c r="C478" s="383">
        <v>4409</v>
      </c>
      <c r="D478" s="381">
        <v>409</v>
      </c>
      <c r="E478" s="382">
        <v>0</v>
      </c>
    </row>
    <row r="479" s="277" customFormat="1" ht="16.05" customHeight="1" spans="1:5">
      <c r="A479" s="379">
        <v>2300399</v>
      </c>
      <c r="B479" s="347" t="s">
        <v>1099</v>
      </c>
      <c r="C479" s="383">
        <v>850</v>
      </c>
      <c r="D479" s="381">
        <v>4753</v>
      </c>
      <c r="E479" s="382">
        <v>0</v>
      </c>
    </row>
    <row r="480" s="277" customFormat="1" ht="16.05" customHeight="1" spans="1:5">
      <c r="A480" s="379">
        <v>23006</v>
      </c>
      <c r="B480" s="347" t="s">
        <v>1100</v>
      </c>
      <c r="C480" s="383">
        <f t="shared" ref="C480:C485" si="5">XFD481</f>
        <v>0</v>
      </c>
      <c r="D480" s="381">
        <f>XFD481</f>
        <v>0</v>
      </c>
      <c r="E480" s="382">
        <f>XFD481</f>
        <v>0</v>
      </c>
    </row>
    <row r="481" s="277" customFormat="1" ht="16.05" customHeight="1" spans="1:5">
      <c r="A481" s="379">
        <v>2300601</v>
      </c>
      <c r="B481" s="347" t="s">
        <v>1101</v>
      </c>
      <c r="C481" s="383">
        <v>34142</v>
      </c>
      <c r="D481" s="381">
        <v>24347</v>
      </c>
      <c r="E481" s="382">
        <v>0</v>
      </c>
    </row>
    <row r="482" s="277" customFormat="1" ht="16.05" customHeight="1" spans="1:4">
      <c r="A482" s="387">
        <v>23009</v>
      </c>
      <c r="B482" s="388" t="s">
        <v>964</v>
      </c>
      <c r="C482" s="389">
        <f t="shared" si="5"/>
        <v>0</v>
      </c>
      <c r="D482" s="390"/>
    </row>
    <row r="483" s="277" customFormat="1" ht="16.05" customHeight="1" spans="1:6">
      <c r="A483" s="387">
        <v>2300901</v>
      </c>
      <c r="B483" s="347" t="s">
        <v>1102</v>
      </c>
      <c r="C483" s="389">
        <v>13734</v>
      </c>
      <c r="D483" s="390"/>
      <c r="F483" s="391"/>
    </row>
    <row r="484" s="277" customFormat="1" ht="16.05" customHeight="1" spans="1:5">
      <c r="A484" s="379">
        <v>231</v>
      </c>
      <c r="B484" s="52" t="s">
        <v>126</v>
      </c>
      <c r="C484" s="383">
        <f t="shared" si="5"/>
        <v>0</v>
      </c>
      <c r="D484" s="381">
        <f t="shared" ref="D484:D485" si="6">XFD485</f>
        <v>0</v>
      </c>
      <c r="E484" s="382">
        <f t="shared" ref="E484:E485" si="7">XFD485</f>
        <v>0</v>
      </c>
    </row>
    <row r="485" s="277" customFormat="1" ht="16.05" customHeight="1" spans="1:5">
      <c r="A485" s="379">
        <v>23103</v>
      </c>
      <c r="B485" s="347" t="s">
        <v>1103</v>
      </c>
      <c r="C485" s="383">
        <f t="shared" si="5"/>
        <v>0</v>
      </c>
      <c r="D485" s="381">
        <f t="shared" si="6"/>
        <v>0</v>
      </c>
      <c r="E485" s="382">
        <f t="shared" si="7"/>
        <v>0</v>
      </c>
    </row>
    <row r="486" s="277" customFormat="1" ht="16.05" customHeight="1" spans="1:5">
      <c r="A486" s="379">
        <v>2310301</v>
      </c>
      <c r="B486" s="347" t="s">
        <v>1104</v>
      </c>
      <c r="C486" s="383">
        <v>22837</v>
      </c>
      <c r="D486" s="381">
        <v>5000</v>
      </c>
      <c r="E486" s="382">
        <v>7260</v>
      </c>
    </row>
    <row r="487" s="277" customFormat="1" ht="16.05" customHeight="1" spans="1:4">
      <c r="A487" s="392"/>
      <c r="B487" s="393" t="s">
        <v>128</v>
      </c>
      <c r="C487" s="394">
        <f>XFD470+XFD6</f>
        <v>0</v>
      </c>
      <c r="D487" s="390"/>
    </row>
    <row r="488" ht="17.55" customHeight="1"/>
  </sheetData>
  <mergeCells count="5">
    <mergeCell ref="A2:D2"/>
    <mergeCell ref="C3:D3"/>
    <mergeCell ref="A4:A5"/>
    <mergeCell ref="B4:B5"/>
    <mergeCell ref="C4:C5"/>
  </mergeCells>
  <pageMargins left="0.786806" right="0.786806" top="0.786806" bottom="0.747917" header="0.314583" footer="0.511806"/>
  <pageSetup paperSize="9" scale="90" firstPageNumber="53" orientation="portrait" useFirstPageNumber="1" horizontalDpi="600" verticalDpi="600"/>
  <headerFooter>
    <oddFooter>&amp;C&amp;"Times New Roman"&amp;12— &amp;P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workbookViewId="0">
      <selection activeCell="G22" sqref="G22"/>
    </sheetView>
  </sheetViews>
  <sheetFormatPr defaultColWidth="9" defaultRowHeight="13.5" customHeight="1" outlineLevelCol="7"/>
  <cols>
    <col min="1" max="1" width="23.1083333333333" customWidth="1"/>
    <col min="2" max="2" width="28.375" customWidth="1"/>
    <col min="3" max="3" width="21.75" customWidth="1"/>
    <col min="4" max="4" width="16.625" customWidth="1"/>
    <col min="5" max="5" width="11.25" customWidth="1"/>
    <col min="6" max="6" width="16.25" customWidth="1"/>
    <col min="7" max="7" width="18.625" customWidth="1"/>
  </cols>
  <sheetData>
    <row r="1" ht="15.75" spans="1:4">
      <c r="A1" s="356" t="s">
        <v>1105</v>
      </c>
      <c r="B1" s="357"/>
      <c r="C1" s="358"/>
      <c r="D1" s="357"/>
    </row>
    <row r="2" ht="25.5" spans="1:4">
      <c r="A2" s="359" t="s">
        <v>1106</v>
      </c>
      <c r="B2" s="145"/>
      <c r="C2" s="145"/>
      <c r="D2" s="145"/>
    </row>
    <row r="3" ht="15" spans="1:4">
      <c r="A3" s="279"/>
      <c r="B3" s="360"/>
      <c r="C3" s="361" t="s">
        <v>976</v>
      </c>
      <c r="D3" s="361"/>
    </row>
    <row r="4" ht="15" spans="1:4">
      <c r="A4" s="362" t="s">
        <v>1107</v>
      </c>
      <c r="B4" s="363" t="s">
        <v>1006</v>
      </c>
      <c r="C4" s="363" t="s">
        <v>703</v>
      </c>
      <c r="D4" s="364" t="s">
        <v>1108</v>
      </c>
    </row>
    <row r="5" ht="15" spans="1:4">
      <c r="A5" s="287">
        <v>110</v>
      </c>
      <c r="B5" s="288" t="s">
        <v>1109</v>
      </c>
      <c r="C5" s="289">
        <f>XFD6+XFD8+XFD43</f>
        <v>0</v>
      </c>
      <c r="D5" s="365"/>
    </row>
    <row r="6" ht="15" spans="1:4">
      <c r="A6" s="287">
        <v>11001</v>
      </c>
      <c r="B6" s="366" t="s">
        <v>84</v>
      </c>
      <c r="C6" s="289">
        <f>SUM(XFD7)</f>
        <v>0</v>
      </c>
      <c r="D6" s="365"/>
    </row>
    <row r="7" ht="15" spans="1:4">
      <c r="A7" s="287">
        <v>1100199</v>
      </c>
      <c r="B7" s="366" t="s">
        <v>1034</v>
      </c>
      <c r="C7" s="289">
        <v>19067</v>
      </c>
      <c r="D7" s="365"/>
    </row>
    <row r="8" ht="15" spans="1:4">
      <c r="A8" s="287">
        <v>11002</v>
      </c>
      <c r="B8" s="366" t="s">
        <v>85</v>
      </c>
      <c r="C8" s="289">
        <f>SUM(XFD9:XFD42)</f>
        <v>0</v>
      </c>
      <c r="D8" s="365"/>
    </row>
    <row r="9" ht="15" spans="1:4">
      <c r="A9" s="287">
        <v>1100201</v>
      </c>
      <c r="B9" s="366" t="s">
        <v>159</v>
      </c>
      <c r="C9" s="289"/>
      <c r="D9" s="365"/>
    </row>
    <row r="10" ht="15" spans="1:4">
      <c r="A10" s="287">
        <v>1100202</v>
      </c>
      <c r="B10" s="366" t="s">
        <v>160</v>
      </c>
      <c r="C10" s="289">
        <v>19126</v>
      </c>
      <c r="D10" s="365"/>
    </row>
    <row r="11" ht="27" spans="1:4">
      <c r="A11" s="287">
        <v>1100207</v>
      </c>
      <c r="B11" s="366" t="s">
        <v>161</v>
      </c>
      <c r="C11" s="289">
        <v>13628</v>
      </c>
      <c r="D11" s="365"/>
    </row>
    <row r="12" ht="15" spans="1:4">
      <c r="A12" s="287">
        <v>1100208</v>
      </c>
      <c r="B12" s="366" t="s">
        <v>162</v>
      </c>
      <c r="C12" s="289">
        <v>-9794</v>
      </c>
      <c r="D12" s="365"/>
    </row>
    <row r="13" ht="15" spans="1:4">
      <c r="A13" s="287">
        <v>1100220</v>
      </c>
      <c r="B13" s="366" t="s">
        <v>163</v>
      </c>
      <c r="C13" s="289"/>
      <c r="D13" s="365"/>
    </row>
    <row r="14" ht="15" spans="1:4">
      <c r="A14" s="287">
        <v>1100221</v>
      </c>
      <c r="B14" s="366" t="s">
        <v>164</v>
      </c>
      <c r="C14" s="289"/>
      <c r="D14" s="365"/>
    </row>
    <row r="15" ht="15" spans="1:4">
      <c r="A15" s="287">
        <v>1100222</v>
      </c>
      <c r="B15" s="366" t="s">
        <v>165</v>
      </c>
      <c r="C15" s="289"/>
      <c r="D15" s="365"/>
    </row>
    <row r="16" ht="15" spans="1:4">
      <c r="A16" s="287">
        <v>1100225</v>
      </c>
      <c r="B16" s="366" t="s">
        <v>166</v>
      </c>
      <c r="C16" s="289"/>
      <c r="D16" s="365"/>
    </row>
    <row r="17" ht="15" spans="1:4">
      <c r="A17" s="287">
        <v>1100226</v>
      </c>
      <c r="B17" s="366" t="s">
        <v>167</v>
      </c>
      <c r="C17" s="289"/>
      <c r="D17" s="365"/>
    </row>
    <row r="18" ht="15" spans="1:4">
      <c r="A18" s="287">
        <v>1100227</v>
      </c>
      <c r="B18" s="366" t="s">
        <v>168</v>
      </c>
      <c r="C18" s="289">
        <v>18068</v>
      </c>
      <c r="D18" s="365"/>
    </row>
    <row r="19" ht="15" spans="1:4">
      <c r="A19" s="287">
        <v>1100228</v>
      </c>
      <c r="B19" s="366" t="s">
        <v>169</v>
      </c>
      <c r="C19" s="289"/>
      <c r="D19" s="365"/>
    </row>
    <row r="20" ht="15" spans="1:4">
      <c r="A20" s="287" t="s">
        <v>170</v>
      </c>
      <c r="B20" s="367" t="s">
        <v>1110</v>
      </c>
      <c r="C20" s="289"/>
      <c r="D20" s="365"/>
    </row>
    <row r="21" ht="27" spans="1:4">
      <c r="A21" s="287">
        <v>1100241</v>
      </c>
      <c r="B21" s="366" t="s">
        <v>172</v>
      </c>
      <c r="C21" s="289"/>
      <c r="D21" s="365"/>
    </row>
    <row r="22" ht="15" spans="1:4">
      <c r="A22" s="287">
        <v>1100242</v>
      </c>
      <c r="B22" s="366" t="s">
        <v>173</v>
      </c>
      <c r="C22" s="289"/>
      <c r="D22" s="365"/>
    </row>
    <row r="23" ht="27" spans="1:4">
      <c r="A23" s="287">
        <v>1100243</v>
      </c>
      <c r="B23" s="366" t="s">
        <v>174</v>
      </c>
      <c r="C23" s="289"/>
      <c r="D23" s="365"/>
    </row>
    <row r="24" ht="27" spans="1:4">
      <c r="A24" s="287">
        <v>1100244</v>
      </c>
      <c r="B24" s="366" t="s">
        <v>175</v>
      </c>
      <c r="C24" s="289">
        <v>160</v>
      </c>
      <c r="D24" s="365"/>
    </row>
    <row r="25" ht="15" spans="1:4">
      <c r="A25" s="287">
        <v>1100245</v>
      </c>
      <c r="B25" s="366" t="s">
        <v>176</v>
      </c>
      <c r="C25" s="289">
        <v>1979</v>
      </c>
      <c r="D25" s="365"/>
    </row>
    <row r="26" ht="27" spans="1:4">
      <c r="A26" s="287">
        <v>1100246</v>
      </c>
      <c r="B26" s="366" t="s">
        <v>177</v>
      </c>
      <c r="C26" s="289"/>
      <c r="D26" s="365"/>
    </row>
    <row r="27" ht="27" spans="1:4">
      <c r="A27" s="287">
        <v>1100247</v>
      </c>
      <c r="B27" s="366" t="s">
        <v>178</v>
      </c>
      <c r="C27" s="289">
        <v>502</v>
      </c>
      <c r="D27" s="365"/>
    </row>
    <row r="28" ht="27" spans="1:4">
      <c r="A28" s="287">
        <v>1100248</v>
      </c>
      <c r="B28" s="366" t="s">
        <v>179</v>
      </c>
      <c r="C28" s="289">
        <v>4278</v>
      </c>
      <c r="D28" s="368"/>
    </row>
    <row r="29" ht="27" spans="1:4">
      <c r="A29" s="287">
        <v>1100249</v>
      </c>
      <c r="B29" s="366" t="s">
        <v>180</v>
      </c>
      <c r="C29" s="289">
        <v>60756</v>
      </c>
      <c r="D29" s="368"/>
    </row>
    <row r="30" ht="27" spans="1:4">
      <c r="A30" s="287">
        <v>1100250</v>
      </c>
      <c r="B30" s="366" t="s">
        <v>181</v>
      </c>
      <c r="C30" s="289">
        <v>15165</v>
      </c>
      <c r="D30" s="368"/>
    </row>
    <row r="31" ht="27" spans="1:4">
      <c r="A31" s="287">
        <v>1100251</v>
      </c>
      <c r="B31" s="366" t="s">
        <v>182</v>
      </c>
      <c r="C31" s="289"/>
      <c r="D31" s="365"/>
    </row>
    <row r="32" ht="15" spans="1:4">
      <c r="A32" s="287">
        <v>1100252</v>
      </c>
      <c r="B32" s="366" t="s">
        <v>183</v>
      </c>
      <c r="C32" s="289">
        <v>2136</v>
      </c>
      <c r="D32" s="368"/>
    </row>
    <row r="33" ht="27" spans="1:4">
      <c r="A33" s="287">
        <v>1100253</v>
      </c>
      <c r="B33" s="366" t="s">
        <v>184</v>
      </c>
      <c r="C33" s="289">
        <v>4826</v>
      </c>
      <c r="D33" s="368"/>
    </row>
    <row r="34" ht="27" spans="1:4">
      <c r="A34" s="287">
        <v>1100254</v>
      </c>
      <c r="B34" s="366" t="s">
        <v>185</v>
      </c>
      <c r="C34" s="289"/>
      <c r="D34" s="365"/>
    </row>
    <row r="35" ht="27" spans="1:4">
      <c r="A35" s="287">
        <v>1100255</v>
      </c>
      <c r="B35" s="366" t="s">
        <v>186</v>
      </c>
      <c r="C35" s="289"/>
      <c r="D35" s="365"/>
    </row>
    <row r="36" ht="15" spans="1:4">
      <c r="A36" s="287">
        <v>1100256</v>
      </c>
      <c r="B36" s="366" t="s">
        <v>187</v>
      </c>
      <c r="C36" s="289"/>
      <c r="D36" s="365"/>
    </row>
    <row r="37" ht="27" spans="1:4">
      <c r="A37" s="287">
        <v>1100257</v>
      </c>
      <c r="B37" s="366" t="s">
        <v>188</v>
      </c>
      <c r="C37" s="289"/>
      <c r="D37" s="365"/>
    </row>
    <row r="38" ht="27" spans="1:4">
      <c r="A38" s="287">
        <v>1100258</v>
      </c>
      <c r="B38" s="366" t="s">
        <v>189</v>
      </c>
      <c r="C38" s="289">
        <v>657</v>
      </c>
      <c r="D38" s="368"/>
    </row>
    <row r="39" ht="27" spans="1:4">
      <c r="A39" s="287">
        <v>1100259</v>
      </c>
      <c r="B39" s="366" t="s">
        <v>190</v>
      </c>
      <c r="C39" s="289"/>
      <c r="D39" s="365"/>
    </row>
    <row r="40" ht="27" spans="1:4">
      <c r="A40" s="287">
        <v>1100260</v>
      </c>
      <c r="B40" s="366" t="s">
        <v>191</v>
      </c>
      <c r="C40" s="289"/>
      <c r="D40" s="365"/>
    </row>
    <row r="41" ht="15" spans="1:4">
      <c r="A41" s="287">
        <v>1100269</v>
      </c>
      <c r="B41" s="366" t="s">
        <v>192</v>
      </c>
      <c r="C41" s="289"/>
      <c r="D41" s="365"/>
    </row>
    <row r="42" ht="15" spans="1:4">
      <c r="A42" s="287">
        <v>1100299</v>
      </c>
      <c r="B42" s="366" t="s">
        <v>1036</v>
      </c>
      <c r="C42" s="289">
        <v>11575</v>
      </c>
      <c r="D42" s="365"/>
    </row>
    <row r="43" ht="15" spans="1:4">
      <c r="A43" s="287">
        <v>11003</v>
      </c>
      <c r="B43" s="366" t="s">
        <v>86</v>
      </c>
      <c r="C43" s="289">
        <f>SUM(XFD44:XFD64)</f>
        <v>0</v>
      </c>
      <c r="D43" s="365"/>
    </row>
    <row r="44" ht="15" spans="1:4">
      <c r="A44" s="287">
        <v>1100301</v>
      </c>
      <c r="B44" s="366" t="s">
        <v>194</v>
      </c>
      <c r="C44" s="289">
        <v>110</v>
      </c>
      <c r="D44" s="365"/>
    </row>
    <row r="45" ht="15" spans="1:4">
      <c r="A45" s="287">
        <v>1100302</v>
      </c>
      <c r="B45" s="366" t="s">
        <v>195</v>
      </c>
      <c r="C45" s="289"/>
      <c r="D45" s="365"/>
    </row>
    <row r="46" ht="15" spans="1:4">
      <c r="A46" s="287">
        <v>1100303</v>
      </c>
      <c r="B46" s="366" t="s">
        <v>196</v>
      </c>
      <c r="C46" s="289">
        <v>20</v>
      </c>
      <c r="D46" s="365"/>
    </row>
    <row r="47" ht="15" spans="1:4">
      <c r="A47" s="287">
        <v>1100304</v>
      </c>
      <c r="B47" s="366" t="s">
        <v>197</v>
      </c>
      <c r="C47" s="289"/>
      <c r="D47" s="365"/>
    </row>
    <row r="48" ht="15" spans="1:4">
      <c r="A48" s="287">
        <v>1100305</v>
      </c>
      <c r="B48" s="366" t="s">
        <v>198</v>
      </c>
      <c r="C48" s="289">
        <v>3</v>
      </c>
      <c r="D48" s="365"/>
    </row>
    <row r="49" ht="15" spans="1:4">
      <c r="A49" s="287">
        <v>1100306</v>
      </c>
      <c r="B49" s="366" t="s">
        <v>199</v>
      </c>
      <c r="C49" s="289">
        <v>200</v>
      </c>
      <c r="D49" s="365"/>
    </row>
    <row r="50" ht="15" spans="1:4">
      <c r="A50" s="287">
        <v>1100307</v>
      </c>
      <c r="B50" s="366" t="s">
        <v>200</v>
      </c>
      <c r="C50" s="289">
        <v>3</v>
      </c>
      <c r="D50" s="368"/>
    </row>
    <row r="51" ht="15" spans="1:4">
      <c r="A51" s="287">
        <v>1100308</v>
      </c>
      <c r="B51" s="366" t="s">
        <v>201</v>
      </c>
      <c r="C51" s="289">
        <v>360</v>
      </c>
      <c r="D51" s="365"/>
    </row>
    <row r="52" ht="15" spans="1:4">
      <c r="A52" s="287">
        <v>1100310</v>
      </c>
      <c r="B52" s="366" t="s">
        <v>202</v>
      </c>
      <c r="C52" s="289">
        <v>8333</v>
      </c>
      <c r="D52" s="368"/>
    </row>
    <row r="53" ht="15" spans="1:4">
      <c r="A53" s="287">
        <v>1100311</v>
      </c>
      <c r="B53" s="366" t="s">
        <v>203</v>
      </c>
      <c r="C53" s="289">
        <v>1363</v>
      </c>
      <c r="D53" s="368"/>
    </row>
    <row r="54" ht="15" spans="1:4">
      <c r="A54" s="287">
        <v>1100312</v>
      </c>
      <c r="B54" s="366" t="s">
        <v>204</v>
      </c>
      <c r="C54" s="289">
        <v>330</v>
      </c>
      <c r="D54" s="365"/>
    </row>
    <row r="55" ht="15" spans="1:4">
      <c r="A55" s="287">
        <v>1100313</v>
      </c>
      <c r="B55" s="366" t="s">
        <v>205</v>
      </c>
      <c r="C55" s="289">
        <v>19</v>
      </c>
      <c r="D55" s="368"/>
    </row>
    <row r="56" ht="15" spans="1:4">
      <c r="A56" s="287">
        <v>1100314</v>
      </c>
      <c r="B56" s="366" t="s">
        <v>206</v>
      </c>
      <c r="C56" s="289"/>
      <c r="D56" s="365"/>
    </row>
    <row r="57" ht="15" spans="1:4">
      <c r="A57" s="287">
        <v>1100315</v>
      </c>
      <c r="B57" s="366" t="s">
        <v>207</v>
      </c>
      <c r="C57" s="289">
        <v>1382</v>
      </c>
      <c r="D57" s="368"/>
    </row>
    <row r="58" ht="15" spans="1:4">
      <c r="A58" s="287">
        <v>1100316</v>
      </c>
      <c r="B58" s="366" t="s">
        <v>208</v>
      </c>
      <c r="C58" s="289">
        <v>2538</v>
      </c>
      <c r="D58" s="365"/>
    </row>
    <row r="59" ht="15" spans="1:4">
      <c r="A59" s="287">
        <v>1100317</v>
      </c>
      <c r="B59" s="366" t="s">
        <v>209</v>
      </c>
      <c r="C59" s="289"/>
      <c r="D59" s="365"/>
    </row>
    <row r="60" ht="15" spans="1:4">
      <c r="A60" s="287">
        <v>1100320</v>
      </c>
      <c r="B60" s="366" t="s">
        <v>210</v>
      </c>
      <c r="C60" s="289"/>
      <c r="D60" s="365"/>
    </row>
    <row r="61" ht="15" spans="1:4">
      <c r="A61" s="287">
        <v>1100321</v>
      </c>
      <c r="B61" s="366" t="s">
        <v>211</v>
      </c>
      <c r="C61" s="289">
        <v>2848</v>
      </c>
      <c r="D61" s="365"/>
    </row>
    <row r="62" ht="15" spans="1:4">
      <c r="A62" s="287">
        <v>1100322</v>
      </c>
      <c r="B62" s="366" t="s">
        <v>212</v>
      </c>
      <c r="C62" s="289">
        <v>23</v>
      </c>
      <c r="D62" s="365"/>
    </row>
    <row r="63" ht="15" spans="1:4">
      <c r="A63" s="287">
        <v>1100324</v>
      </c>
      <c r="B63" s="288" t="s">
        <v>1111</v>
      </c>
      <c r="C63" s="289">
        <v>580</v>
      </c>
      <c r="D63" s="365"/>
    </row>
    <row r="64" ht="15" spans="1:4">
      <c r="A64" s="287">
        <v>1100399</v>
      </c>
      <c r="B64" s="366" t="s">
        <v>214</v>
      </c>
      <c r="C64" s="289">
        <v>3205</v>
      </c>
      <c r="D64" s="365"/>
    </row>
    <row r="66" ht="14.25" spans="1:8">
      <c r="A66" s="192"/>
      <c r="B66" s="193"/>
      <c r="C66" s="193"/>
      <c r="D66" s="193"/>
      <c r="E66" s="193"/>
      <c r="F66" s="193"/>
      <c r="G66" s="193"/>
      <c r="H66" s="193"/>
    </row>
    <row r="67" s="192" customFormat="1" ht="17.25" customHeight="1" spans="2:8">
      <c r="B67" s="193"/>
      <c r="C67" s="193"/>
      <c r="D67" s="193"/>
      <c r="E67" s="193"/>
      <c r="F67" s="193"/>
      <c r="G67" s="193"/>
      <c r="H67" s="193"/>
    </row>
    <row r="68" s="355" customFormat="1" ht="30.75" customHeight="1" spans="1:8">
      <c r="A68" s="194" t="s">
        <v>1112</v>
      </c>
      <c r="B68" s="195"/>
      <c r="C68" s="195"/>
      <c r="D68" s="195"/>
      <c r="E68" s="195"/>
      <c r="F68" s="195"/>
      <c r="G68" s="195"/>
      <c r="H68" s="195"/>
    </row>
    <row r="69" s="355" customFormat="1" ht="24" customHeight="1" spans="1:8">
      <c r="A69" s="196"/>
      <c r="B69" s="197"/>
      <c r="C69" s="197"/>
      <c r="D69" s="197"/>
      <c r="E69" s="197"/>
      <c r="F69" s="197"/>
      <c r="G69" s="197"/>
      <c r="H69" s="198" t="s">
        <v>131</v>
      </c>
    </row>
    <row r="70" s="192" customFormat="1" ht="27" customHeight="1" spans="1:8">
      <c r="A70" s="9" t="s">
        <v>1113</v>
      </c>
      <c r="B70" s="10" t="s">
        <v>686</v>
      </c>
      <c r="C70" s="10" t="s">
        <v>697</v>
      </c>
      <c r="D70" s="10" t="s">
        <v>696</v>
      </c>
      <c r="E70" s="10" t="s">
        <v>1114</v>
      </c>
      <c r="F70" s="10" t="s">
        <v>1115</v>
      </c>
      <c r="G70" s="10" t="s">
        <v>1116</v>
      </c>
      <c r="H70" s="10" t="s">
        <v>1108</v>
      </c>
    </row>
    <row r="71" s="192" customFormat="1" ht="27" customHeight="1" spans="1:8">
      <c r="A71" s="369" t="s">
        <v>122</v>
      </c>
      <c r="B71" s="10">
        <f>XFD73+XFD74</f>
        <v>0</v>
      </c>
      <c r="C71" s="10" t="e">
        <f>#REF!+#REF!</f>
        <v>#REF!</v>
      </c>
      <c r="D71" s="10" t="e">
        <f>#REF!+#REF!</f>
        <v>#REF!</v>
      </c>
      <c r="E71" s="10" t="e">
        <f>#REF!+#REF!</f>
        <v>#REF!</v>
      </c>
      <c r="F71" s="10" t="e">
        <f>#REF!+#REF!</f>
        <v>#REF!</v>
      </c>
      <c r="G71" s="10" t="e">
        <f>#REF!+#REF!</f>
        <v>#REF!</v>
      </c>
      <c r="H71" s="10" t="e">
        <f>#REF!+#REF!</f>
        <v>#REF!</v>
      </c>
    </row>
    <row r="72" s="192" customFormat="1" ht="27" customHeight="1" spans="1:8">
      <c r="A72" s="11" t="s">
        <v>1117</v>
      </c>
      <c r="B72" s="10"/>
      <c r="C72" s="10"/>
      <c r="D72" s="10"/>
      <c r="E72" s="10"/>
      <c r="F72" s="10"/>
      <c r="G72" s="10"/>
      <c r="H72" s="10"/>
    </row>
    <row r="73" s="192" customFormat="1" ht="27" customHeight="1" spans="1:8">
      <c r="A73" s="11" t="s">
        <v>1118</v>
      </c>
      <c r="B73" s="10">
        <v>3900</v>
      </c>
      <c r="C73" s="10">
        <v>3900</v>
      </c>
      <c r="D73" s="10"/>
      <c r="E73" s="10"/>
      <c r="F73" s="10"/>
      <c r="G73" s="10"/>
      <c r="H73" s="10"/>
    </row>
    <row r="74" s="192" customFormat="1" ht="27" customHeight="1" spans="1:8">
      <c r="A74" s="370" t="s">
        <v>1119</v>
      </c>
      <c r="B74" s="10">
        <f>XFD75+XFD78+XFD80+XFD83+XFD85</f>
        <v>0</v>
      </c>
      <c r="C74" s="10" t="e">
        <f>#REF!+#REF!+#REF!+#REF!+#REF!</f>
        <v>#REF!</v>
      </c>
      <c r="D74" s="10" t="e">
        <f>#REF!+#REF!+#REF!+#REF!+#REF!</f>
        <v>#REF!</v>
      </c>
      <c r="E74" s="10" t="e">
        <f>#REF!+#REF!+#REF!+#REF!+#REF!</f>
        <v>#REF!</v>
      </c>
      <c r="F74" s="10" t="e">
        <f>#REF!+#REF!+#REF!+#REF!+#REF!</f>
        <v>#REF!</v>
      </c>
      <c r="G74" s="10" t="e">
        <f>#REF!+#REF!+#REF!+#REF!+#REF!</f>
        <v>#REF!</v>
      </c>
      <c r="H74" s="10" t="e">
        <f>#REF!+#REF!+#REF!+#REF!+#REF!</f>
        <v>#REF!</v>
      </c>
    </row>
    <row r="75" s="192" customFormat="1" ht="19" customHeight="1" spans="1:8">
      <c r="A75" s="370" t="s">
        <v>1120</v>
      </c>
      <c r="B75" s="10">
        <v>734</v>
      </c>
      <c r="C75" s="10"/>
      <c r="D75" s="10">
        <v>734</v>
      </c>
      <c r="E75" s="10"/>
      <c r="F75" s="10"/>
      <c r="G75" s="10"/>
      <c r="H75" s="10"/>
    </row>
    <row r="76" s="192" customFormat="1" ht="19" customHeight="1" spans="1:8">
      <c r="A76" s="371" t="s">
        <v>1121</v>
      </c>
      <c r="B76" s="10">
        <v>589</v>
      </c>
      <c r="C76" s="10"/>
      <c r="D76" s="10">
        <v>589</v>
      </c>
      <c r="E76" s="10"/>
      <c r="F76" s="10"/>
      <c r="G76" s="10"/>
      <c r="H76" s="10"/>
    </row>
    <row r="77" s="192" customFormat="1" ht="19" customHeight="1" spans="1:8">
      <c r="A77" s="371" t="s">
        <v>1122</v>
      </c>
      <c r="B77" s="10">
        <v>145</v>
      </c>
      <c r="C77" s="10"/>
      <c r="D77" s="10">
        <v>145</v>
      </c>
      <c r="E77" s="10"/>
      <c r="F77" s="10"/>
      <c r="G77" s="10"/>
      <c r="H77" s="10"/>
    </row>
    <row r="78" s="192" customFormat="1" ht="19" customHeight="1" spans="1:8">
      <c r="A78" s="370" t="s">
        <v>1123</v>
      </c>
      <c r="B78" s="10">
        <v>1000</v>
      </c>
      <c r="C78" s="10"/>
      <c r="D78" s="10">
        <v>1000</v>
      </c>
      <c r="E78" s="10"/>
      <c r="F78" s="10"/>
      <c r="G78" s="10"/>
      <c r="H78" s="10"/>
    </row>
    <row r="79" s="192" customFormat="1" ht="19" customHeight="1" spans="1:8">
      <c r="A79" s="370" t="s">
        <v>714</v>
      </c>
      <c r="B79" s="10">
        <v>1000</v>
      </c>
      <c r="C79" s="10"/>
      <c r="D79" s="10">
        <v>1000</v>
      </c>
      <c r="E79" s="10"/>
      <c r="F79" s="10"/>
      <c r="G79" s="10"/>
      <c r="H79" s="10"/>
    </row>
    <row r="80" s="192" customFormat="1" ht="19" customHeight="1" spans="1:8">
      <c r="A80" s="370" t="s">
        <v>1124</v>
      </c>
      <c r="B80" s="10">
        <v>2740</v>
      </c>
      <c r="C80" s="10"/>
      <c r="D80" s="10">
        <v>2740</v>
      </c>
      <c r="E80" s="10"/>
      <c r="F80" s="10"/>
      <c r="G80" s="10"/>
      <c r="H80" s="10"/>
    </row>
    <row r="81" s="192" customFormat="1" ht="19" customHeight="1" spans="1:8">
      <c r="A81" s="370" t="s">
        <v>1125</v>
      </c>
      <c r="B81" s="10">
        <v>2640</v>
      </c>
      <c r="C81" s="10"/>
      <c r="D81" s="10">
        <v>2640</v>
      </c>
      <c r="E81" s="10"/>
      <c r="F81" s="10"/>
      <c r="G81" s="10"/>
      <c r="H81" s="10"/>
    </row>
    <row r="82" s="192" customFormat="1" ht="19" customHeight="1" spans="1:8">
      <c r="A82" s="370" t="s">
        <v>1126</v>
      </c>
      <c r="B82" s="10">
        <v>100</v>
      </c>
      <c r="C82" s="10"/>
      <c r="D82" s="10">
        <v>100</v>
      </c>
      <c r="E82" s="10"/>
      <c r="F82" s="10"/>
      <c r="G82" s="10"/>
      <c r="H82" s="10"/>
    </row>
    <row r="83" s="192" customFormat="1" ht="19" customHeight="1" spans="1:8">
      <c r="A83" s="370" t="s">
        <v>1127</v>
      </c>
      <c r="B83" s="10">
        <v>4409</v>
      </c>
      <c r="C83" s="10"/>
      <c r="D83" s="10">
        <v>4409</v>
      </c>
      <c r="E83" s="10"/>
      <c r="F83" s="10"/>
      <c r="G83" s="10"/>
      <c r="H83" s="10"/>
    </row>
    <row r="84" s="192" customFormat="1" ht="19" customHeight="1" spans="1:8">
      <c r="A84" s="370" t="s">
        <v>710</v>
      </c>
      <c r="B84" s="10">
        <v>4409</v>
      </c>
      <c r="C84" s="10"/>
      <c r="D84" s="10">
        <v>4409</v>
      </c>
      <c r="E84" s="10"/>
      <c r="F84" s="10"/>
      <c r="G84" s="10"/>
      <c r="H84" s="10"/>
    </row>
    <row r="85" s="192" customFormat="1" ht="19" customHeight="1" spans="1:8">
      <c r="A85" s="370" t="s">
        <v>1128</v>
      </c>
      <c r="B85" s="10">
        <v>850</v>
      </c>
      <c r="C85" s="10"/>
      <c r="D85" s="10">
        <v>150</v>
      </c>
      <c r="E85" s="10">
        <v>75</v>
      </c>
      <c r="F85" s="10">
        <v>40</v>
      </c>
      <c r="G85" s="10">
        <v>585</v>
      </c>
      <c r="H85" s="10"/>
    </row>
    <row r="86" s="192" customFormat="1" ht="19" customHeight="1" spans="1:8">
      <c r="A86" s="370" t="s">
        <v>1129</v>
      </c>
      <c r="B86" s="10">
        <v>850</v>
      </c>
      <c r="C86" s="10"/>
      <c r="D86" s="10">
        <v>150</v>
      </c>
      <c r="E86" s="10">
        <v>75</v>
      </c>
      <c r="F86" s="10">
        <v>40</v>
      </c>
      <c r="G86" s="10">
        <v>585</v>
      </c>
      <c r="H86" s="10"/>
    </row>
    <row r="87" s="192" customFormat="1" ht="14.25" spans="2:8">
      <c r="B87" s="193"/>
      <c r="C87" s="193"/>
      <c r="D87" s="193"/>
      <c r="E87" s="193"/>
      <c r="F87" s="193"/>
      <c r="G87" s="193"/>
      <c r="H87" s="193"/>
    </row>
  </sheetData>
  <mergeCells count="3">
    <mergeCell ref="A2:D2"/>
    <mergeCell ref="C3:D3"/>
    <mergeCell ref="A68:H68"/>
  </mergeCells>
  <pageMargins left="0.7" right="0.7" top="0.75" bottom="0.75" header="0.3" footer="0.3"/>
  <pageSetup paperSize="9" orientation="portrait"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5"/>
  <sheetViews>
    <sheetView workbookViewId="0">
      <selection activeCell="D12" sqref="D12"/>
    </sheetView>
  </sheetViews>
  <sheetFormatPr defaultColWidth="9" defaultRowHeight="15" customHeight="1"/>
  <cols>
    <col min="1" max="1" width="11.775" style="342" customWidth="1"/>
    <col min="2" max="2" width="20.3333333333333" style="342" customWidth="1"/>
    <col min="3" max="3" width="39.775" style="342" customWidth="1"/>
    <col min="4" max="4" width="11.8833333333333" style="342" customWidth="1"/>
    <col min="5" max="7" width="9" style="342" customWidth="1"/>
    <col min="8" max="8" width="11.775" style="342" customWidth="1"/>
    <col min="9" max="9" width="20.3333333333333" style="342" customWidth="1"/>
    <col min="10" max="10" width="39.775" style="342" customWidth="1"/>
    <col min="11" max="11" width="11.8833333333333" style="342" customWidth="1"/>
    <col min="12" max="257" width="9" style="342" customWidth="1"/>
  </cols>
  <sheetData>
    <row r="1" ht="30" customHeight="1" spans="1:1">
      <c r="A1" s="1" t="s">
        <v>1130</v>
      </c>
    </row>
    <row r="2" s="4" customFormat="1" ht="41.25" customHeight="1" spans="1:15">
      <c r="A2" s="343" t="s">
        <v>1131</v>
      </c>
      <c r="B2" s="86"/>
      <c r="C2" s="86"/>
      <c r="D2" s="86"/>
      <c r="E2" s="86"/>
      <c r="F2" s="86"/>
      <c r="G2" s="86"/>
      <c r="H2" s="146"/>
      <c r="I2" s="352"/>
      <c r="J2" s="352"/>
      <c r="K2" s="352"/>
      <c r="L2" s="352"/>
      <c r="M2" s="352"/>
      <c r="N2" s="352"/>
      <c r="O2" s="353"/>
    </row>
    <row r="3" s="4" customFormat="1" ht="30" customHeight="1" spans="8:15">
      <c r="H3" s="88" t="s">
        <v>976</v>
      </c>
      <c r="I3" s="353"/>
      <c r="J3" s="353"/>
      <c r="K3" s="353"/>
      <c r="L3" s="353"/>
      <c r="M3" s="353"/>
      <c r="N3" s="354"/>
      <c r="O3" s="353"/>
    </row>
    <row r="4" s="184" customFormat="1" ht="29.25" customHeight="1" spans="1:8">
      <c r="A4" s="344" t="s">
        <v>701</v>
      </c>
      <c r="B4" s="156" t="s">
        <v>702</v>
      </c>
      <c r="C4" s="156" t="s">
        <v>703</v>
      </c>
      <c r="D4" s="156" t="s">
        <v>704</v>
      </c>
      <c r="E4" s="156"/>
      <c r="F4" s="156"/>
      <c r="G4" s="156"/>
      <c r="H4" s="156"/>
    </row>
    <row r="5" s="341" customFormat="1" ht="42" customHeight="1" spans="1:8">
      <c r="A5" s="344"/>
      <c r="B5" s="156"/>
      <c r="C5" s="156"/>
      <c r="D5" s="345" t="s">
        <v>696</v>
      </c>
      <c r="E5" s="345" t="s">
        <v>705</v>
      </c>
      <c r="F5" s="345" t="s">
        <v>706</v>
      </c>
      <c r="G5" s="345" t="s">
        <v>698</v>
      </c>
      <c r="H5" s="345" t="s">
        <v>697</v>
      </c>
    </row>
    <row r="6" s="341" customFormat="1" ht="42" customHeight="1" spans="1:8">
      <c r="A6" s="344"/>
      <c r="B6" s="156"/>
      <c r="C6" s="346">
        <f>XFD7+XFD8+XFD9+XFD10+XFD11+XFD12+XFD13</f>
        <v>0</v>
      </c>
      <c r="D6" s="346">
        <f>XFD7+XFD8+XFD9+XFD10+XFD11+XFD12+XFD13</f>
        <v>0</v>
      </c>
      <c r="E6" s="346">
        <f>XFD7+XFD8+XFD9+XFD10+XFD11+XFD12+XFD13</f>
        <v>0</v>
      </c>
      <c r="F6" s="346">
        <f>XFD7+XFD8+XFD9+XFD10+XFD11+XFD12+XFD13</f>
        <v>0</v>
      </c>
      <c r="G6" s="346">
        <f>XFD7+XFD8+XFD9+XFD10+XFD11+XFD12+XFD13</f>
        <v>0</v>
      </c>
      <c r="H6" s="346"/>
    </row>
    <row r="7" s="341" customFormat="1" ht="42" customHeight="1" spans="1:8">
      <c r="A7" s="344"/>
      <c r="B7" s="347" t="s">
        <v>707</v>
      </c>
      <c r="C7" s="346">
        <v>589</v>
      </c>
      <c r="D7" s="346">
        <v>589</v>
      </c>
      <c r="E7" s="346"/>
      <c r="F7" s="346"/>
      <c r="G7" s="346"/>
      <c r="H7" s="346"/>
    </row>
    <row r="8" s="341" customFormat="1" ht="42" customHeight="1" spans="1:8">
      <c r="A8" s="344"/>
      <c r="B8" s="348" t="s">
        <v>708</v>
      </c>
      <c r="C8" s="346">
        <v>2640</v>
      </c>
      <c r="D8" s="346">
        <v>2640</v>
      </c>
      <c r="E8" s="346"/>
      <c r="F8" s="346"/>
      <c r="G8" s="346"/>
      <c r="H8" s="346"/>
    </row>
    <row r="9" s="341" customFormat="1" ht="48.9" customHeight="1" spans="1:8">
      <c r="A9" s="344"/>
      <c r="B9" s="349" t="s">
        <v>709</v>
      </c>
      <c r="C9" s="346">
        <v>145</v>
      </c>
      <c r="D9" s="346">
        <v>145</v>
      </c>
      <c r="E9" s="346"/>
      <c r="F9" s="346"/>
      <c r="G9" s="346"/>
      <c r="H9" s="346"/>
    </row>
    <row r="10" s="341" customFormat="1" ht="42" customHeight="1" spans="1:8">
      <c r="A10" s="344"/>
      <c r="B10" s="350" t="s">
        <v>710</v>
      </c>
      <c r="C10" s="346">
        <v>4409</v>
      </c>
      <c r="D10" s="346">
        <v>4409</v>
      </c>
      <c r="E10" s="346"/>
      <c r="F10" s="346"/>
      <c r="G10" s="346"/>
      <c r="H10" s="346"/>
    </row>
    <row r="11" s="341" customFormat="1" ht="30" customHeight="1" spans="1:8">
      <c r="A11" s="344"/>
      <c r="B11" s="350" t="s">
        <v>1126</v>
      </c>
      <c r="C11" s="346">
        <v>100</v>
      </c>
      <c r="D11" s="346">
        <v>100</v>
      </c>
      <c r="E11" s="346"/>
      <c r="F11" s="346"/>
      <c r="G11" s="346"/>
      <c r="H11" s="346"/>
    </row>
    <row r="12" s="341" customFormat="1" ht="30" customHeight="1" spans="1:8">
      <c r="A12" s="344"/>
      <c r="B12" s="351" t="s">
        <v>714</v>
      </c>
      <c r="C12" s="346">
        <v>1000</v>
      </c>
      <c r="D12" s="346">
        <v>1000</v>
      </c>
      <c r="E12" s="346"/>
      <c r="F12" s="346"/>
      <c r="G12" s="346"/>
      <c r="H12" s="346"/>
    </row>
    <row r="13" s="341" customFormat="1" ht="30" customHeight="1" spans="1:8">
      <c r="A13" s="344"/>
      <c r="B13" s="347" t="s">
        <v>716</v>
      </c>
      <c r="C13" s="346">
        <v>850</v>
      </c>
      <c r="D13" s="346">
        <v>150</v>
      </c>
      <c r="E13" s="346">
        <v>40</v>
      </c>
      <c r="F13" s="346">
        <v>585</v>
      </c>
      <c r="G13" s="346">
        <v>75</v>
      </c>
      <c r="H13" s="346"/>
    </row>
    <row r="14" s="341" customFormat="1"/>
    <row r="15" s="341" customFormat="1"/>
    <row r="16" s="341" customFormat="1"/>
    <row r="17" s="341" customFormat="1"/>
    <row r="18" s="341" customFormat="1"/>
    <row r="19" s="341" customFormat="1"/>
    <row r="20" s="341" customFormat="1"/>
    <row r="21" s="341" customFormat="1"/>
    <row r="22" s="341" customFormat="1"/>
    <row r="23" s="341" customFormat="1"/>
    <row r="24" s="341" customFormat="1"/>
    <row r="25" s="341" customFormat="1"/>
    <row r="26" s="341" customFormat="1"/>
    <row r="27" s="341" customFormat="1"/>
    <row r="28" s="341" customFormat="1"/>
    <row r="29" s="341" customFormat="1"/>
    <row r="30" s="341" customFormat="1"/>
    <row r="31" s="341" customFormat="1"/>
    <row r="32" s="341" customFormat="1"/>
    <row r="33" s="341" customFormat="1"/>
    <row r="34" s="341" customFormat="1"/>
    <row r="35" s="341" customFormat="1"/>
    <row r="36" s="341" customFormat="1"/>
    <row r="37" s="341" customFormat="1"/>
    <row r="38" s="341" customFormat="1"/>
    <row r="39" s="341" customFormat="1"/>
    <row r="40" s="341" customFormat="1"/>
    <row r="41" s="341" customFormat="1"/>
    <row r="42" s="341" customFormat="1"/>
    <row r="43" s="341" customFormat="1"/>
    <row r="44" s="341" customFormat="1"/>
    <row r="45" s="341" customFormat="1"/>
    <row r="46" s="341" customFormat="1"/>
    <row r="47" s="341" customFormat="1"/>
    <row r="48" s="341" customFormat="1"/>
    <row r="49" s="341" customFormat="1"/>
    <row r="50" s="341" customFormat="1"/>
    <row r="51" s="341" customFormat="1"/>
    <row r="52" s="341" customFormat="1"/>
    <row r="53" s="341" customFormat="1"/>
    <row r="54" s="341" customFormat="1"/>
    <row r="55" s="341" customFormat="1"/>
    <row r="56" s="341" customFormat="1"/>
    <row r="57" s="341" customFormat="1"/>
    <row r="58" s="341" customFormat="1"/>
    <row r="59" s="341" customFormat="1"/>
    <row r="60" s="341" customFormat="1"/>
    <row r="61" s="341" customFormat="1"/>
    <row r="62" s="341" customFormat="1"/>
    <row r="63" s="341" customFormat="1"/>
    <row r="64" s="341" customFormat="1"/>
    <row r="65" s="341" customFormat="1"/>
    <row r="66" s="341" customFormat="1"/>
    <row r="67" s="341" customFormat="1"/>
    <row r="68" s="341" customFormat="1"/>
    <row r="69" s="341" customFormat="1"/>
    <row r="70" s="341" customFormat="1"/>
    <row r="71" s="341" customFormat="1"/>
    <row r="72" s="341" customFormat="1"/>
    <row r="73" s="341" customFormat="1"/>
    <row r="74" s="341" customFormat="1"/>
    <row r="75" s="341" customFormat="1"/>
    <row r="76" s="341" customFormat="1"/>
    <row r="77" s="341" customFormat="1"/>
    <row r="78" s="341" customFormat="1"/>
    <row r="79" s="341" customFormat="1"/>
    <row r="80" s="341" customFormat="1"/>
    <row r="81" s="341" customFormat="1"/>
    <row r="82" s="341" customFormat="1"/>
    <row r="83" s="341" customFormat="1"/>
    <row r="84" s="341" customFormat="1"/>
    <row r="85" s="341" customFormat="1"/>
    <row r="86" s="341" customFormat="1"/>
    <row r="87" s="341" customFormat="1"/>
    <row r="88" s="341" customFormat="1"/>
    <row r="89" s="341" customFormat="1"/>
    <row r="90" s="341" customFormat="1"/>
    <row r="91" s="341" customFormat="1"/>
    <row r="92" s="341" customFormat="1"/>
    <row r="93" s="341" customFormat="1"/>
    <row r="94" s="341" customFormat="1"/>
    <row r="95" s="341" customFormat="1"/>
  </sheetData>
  <mergeCells count="5">
    <mergeCell ref="A2:H2"/>
    <mergeCell ref="D4:H4"/>
    <mergeCell ref="A4:A13"/>
    <mergeCell ref="B4:B6"/>
    <mergeCell ref="C4:C5"/>
  </mergeCells>
  <pageMargins left="0.786806" right="0.786806" top="0.944444" bottom="0.747917" header="0.314583" footer="0.511806"/>
  <pageSetup paperSize="9" scale="90" firstPageNumber="69" orientation="portrait" useFirstPageNumber="1" horizontalDpi="600" verticalDpi="600"/>
  <headerFooter>
    <oddFooter>&amp;C&amp;"Times New Roman"&amp;12—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W10"/>
  <sheetViews>
    <sheetView tabSelected="1" workbookViewId="0">
      <selection activeCell="D16" sqref="D16"/>
    </sheetView>
  </sheetViews>
  <sheetFormatPr defaultColWidth="10" defaultRowHeight="13.5" customHeight="1"/>
  <cols>
    <col min="1" max="6" width="27.1083333333333" style="316" customWidth="1"/>
    <col min="7" max="257" width="10" style="316" customWidth="1"/>
  </cols>
  <sheetData>
    <row r="1" ht="21.75" customHeight="1" spans="1:6">
      <c r="A1" s="1" t="s">
        <v>1132</v>
      </c>
      <c r="B1" s="317"/>
      <c r="C1" s="317"/>
      <c r="D1" s="317"/>
      <c r="E1" s="317"/>
      <c r="F1" s="317"/>
    </row>
    <row r="2" ht="51" customHeight="1" spans="1:6">
      <c r="A2" s="318" t="s">
        <v>1133</v>
      </c>
      <c r="B2" s="318"/>
      <c r="C2" s="318"/>
      <c r="D2" s="318"/>
      <c r="E2" s="318"/>
      <c r="F2" s="318"/>
    </row>
    <row r="3" ht="14.25" customHeight="1" spans="1:6">
      <c r="A3" s="317"/>
      <c r="B3" s="317"/>
      <c r="C3" s="317"/>
      <c r="D3" s="317"/>
      <c r="E3" s="317"/>
      <c r="F3" s="317"/>
    </row>
    <row r="4" ht="21.75" customHeight="1" spans="1:6">
      <c r="A4" s="319" t="s">
        <v>1134</v>
      </c>
      <c r="B4" s="320"/>
      <c r="C4" s="320"/>
      <c r="D4" s="320"/>
      <c r="E4" s="320"/>
      <c r="F4" s="320"/>
    </row>
    <row r="5" ht="14.25" customHeight="1" spans="1:6">
      <c r="A5" s="321" t="s">
        <v>1135</v>
      </c>
      <c r="B5" s="322" t="s">
        <v>1136</v>
      </c>
      <c r="C5" s="323" t="s">
        <v>1137</v>
      </c>
      <c r="D5" s="324" t="s">
        <v>1138</v>
      </c>
      <c r="E5" s="325"/>
      <c r="F5" s="326"/>
    </row>
    <row r="6" ht="14.25" customHeight="1" spans="1:6">
      <c r="A6" s="321"/>
      <c r="B6" s="327"/>
      <c r="C6" s="328"/>
      <c r="D6" s="329"/>
      <c r="E6" s="330"/>
      <c r="F6" s="331"/>
    </row>
    <row r="7" ht="14.25" customHeight="1" spans="1:6">
      <c r="A7" s="321"/>
      <c r="B7" s="327"/>
      <c r="C7" s="328"/>
      <c r="D7" s="332"/>
      <c r="E7" s="333"/>
      <c r="F7" s="334"/>
    </row>
    <row r="8" ht="29.25" customHeight="1" spans="1:6">
      <c r="A8" s="321"/>
      <c r="B8" s="335"/>
      <c r="C8" s="336"/>
      <c r="D8" s="337" t="s">
        <v>686</v>
      </c>
      <c r="E8" s="337" t="s">
        <v>1139</v>
      </c>
      <c r="F8" s="337" t="s">
        <v>1140</v>
      </c>
    </row>
    <row r="9" s="260" customFormat="1" ht="18.75" customHeight="1" spans="1:257">
      <c r="A9" s="338">
        <v>2476</v>
      </c>
      <c r="B9" s="338">
        <v>411</v>
      </c>
      <c r="C9" s="338">
        <v>222</v>
      </c>
      <c r="D9" s="338">
        <v>1843</v>
      </c>
      <c r="E9" s="338">
        <v>1331</v>
      </c>
      <c r="F9" s="338">
        <v>512</v>
      </c>
      <c r="G9" s="339"/>
      <c r="H9" s="339"/>
      <c r="I9" s="339"/>
      <c r="J9" s="339"/>
      <c r="K9" s="339"/>
      <c r="L9" s="339"/>
      <c r="M9" s="339"/>
      <c r="N9" s="339"/>
      <c r="O9" s="339"/>
      <c r="P9" s="339"/>
      <c r="Q9" s="339"/>
      <c r="R9" s="339"/>
      <c r="S9" s="339"/>
      <c r="T9" s="339"/>
      <c r="U9" s="339"/>
      <c r="V9" s="339"/>
      <c r="W9" s="339"/>
      <c r="X9" s="339"/>
      <c r="Y9" s="339"/>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39"/>
      <c r="BM9" s="339"/>
      <c r="BN9" s="339"/>
      <c r="BO9" s="339"/>
      <c r="BP9" s="339"/>
      <c r="BQ9" s="339"/>
      <c r="BR9" s="339"/>
      <c r="BS9" s="339"/>
      <c r="BT9" s="339"/>
      <c r="BU9" s="339"/>
      <c r="BV9" s="339"/>
      <c r="BW9" s="339"/>
      <c r="BX9" s="339"/>
      <c r="BY9" s="339"/>
      <c r="BZ9" s="339"/>
      <c r="CA9" s="339"/>
      <c r="CB9" s="339"/>
      <c r="CC9" s="339"/>
      <c r="CD9" s="339"/>
      <c r="CE9" s="339"/>
      <c r="CF9" s="339"/>
      <c r="CG9" s="339"/>
      <c r="CH9" s="339"/>
      <c r="CI9" s="339"/>
      <c r="CJ9" s="339"/>
      <c r="CK9" s="339"/>
      <c r="CL9" s="339"/>
      <c r="CM9" s="339"/>
      <c r="CN9" s="339"/>
      <c r="CO9" s="339"/>
      <c r="CP9" s="339"/>
      <c r="CQ9" s="339"/>
      <c r="CR9" s="339"/>
      <c r="CS9" s="339"/>
      <c r="CT9" s="339"/>
      <c r="CU9" s="339"/>
      <c r="CV9" s="339"/>
      <c r="CW9" s="339"/>
      <c r="CX9" s="339"/>
      <c r="CY9" s="339"/>
      <c r="CZ9" s="339"/>
      <c r="DA9" s="339"/>
      <c r="DB9" s="339"/>
      <c r="DC9" s="339"/>
      <c r="DD9" s="339"/>
      <c r="DE9" s="339"/>
      <c r="DF9" s="339"/>
      <c r="DG9" s="339"/>
      <c r="DH9" s="339"/>
      <c r="DI9" s="339"/>
      <c r="DJ9" s="339"/>
      <c r="DK9" s="339"/>
      <c r="DL9" s="339"/>
      <c r="DM9" s="339"/>
      <c r="DN9" s="339"/>
      <c r="DO9" s="339"/>
      <c r="DP9" s="339"/>
      <c r="DQ9" s="339"/>
      <c r="DR9" s="339"/>
      <c r="DS9" s="339"/>
      <c r="DT9" s="339"/>
      <c r="DU9" s="339"/>
      <c r="DV9" s="339"/>
      <c r="DW9" s="339"/>
      <c r="DX9" s="339"/>
      <c r="DY9" s="339"/>
      <c r="DZ9" s="339"/>
      <c r="EA9" s="339"/>
      <c r="EB9" s="339"/>
      <c r="EC9" s="339"/>
      <c r="ED9" s="339"/>
      <c r="EE9" s="339"/>
      <c r="EF9" s="339"/>
      <c r="EG9" s="339"/>
      <c r="EH9" s="339"/>
      <c r="EI9" s="339"/>
      <c r="EJ9" s="339"/>
      <c r="EK9" s="339"/>
      <c r="EL9" s="339"/>
      <c r="EM9" s="339"/>
      <c r="EN9" s="339"/>
      <c r="EO9" s="339"/>
      <c r="EP9" s="339"/>
      <c r="EQ9" s="339"/>
      <c r="ER9" s="339"/>
      <c r="ES9" s="339"/>
      <c r="ET9" s="339"/>
      <c r="EU9" s="339"/>
      <c r="EV9" s="339"/>
      <c r="EW9" s="339"/>
      <c r="EX9" s="339"/>
      <c r="EY9" s="339"/>
      <c r="EZ9" s="339"/>
      <c r="FA9" s="339"/>
      <c r="FB9" s="339"/>
      <c r="FC9" s="339"/>
      <c r="FD9" s="339"/>
      <c r="FE9" s="339"/>
      <c r="FF9" s="339"/>
      <c r="FG9" s="339"/>
      <c r="FH9" s="339"/>
      <c r="FI9" s="339"/>
      <c r="FJ9" s="339"/>
      <c r="FK9" s="339"/>
      <c r="FL9" s="339"/>
      <c r="FM9" s="339"/>
      <c r="FN9" s="339"/>
      <c r="FO9" s="339"/>
      <c r="FP9" s="339"/>
      <c r="FQ9" s="339"/>
      <c r="FR9" s="339"/>
      <c r="FS9" s="339"/>
      <c r="FT9" s="339"/>
      <c r="FU9" s="339"/>
      <c r="FV9" s="339"/>
      <c r="FW9" s="339"/>
      <c r="FX9" s="339"/>
      <c r="FY9" s="339"/>
      <c r="FZ9" s="339"/>
      <c r="GA9" s="339"/>
      <c r="GB9" s="339"/>
      <c r="GC9" s="339"/>
      <c r="GD9" s="339"/>
      <c r="GE9" s="339"/>
      <c r="GF9" s="339"/>
      <c r="GG9" s="339"/>
      <c r="GH9" s="339"/>
      <c r="GI9" s="339"/>
      <c r="GJ9" s="339"/>
      <c r="GK9" s="339"/>
      <c r="GL9" s="339"/>
      <c r="GM9" s="339"/>
      <c r="GN9" s="339"/>
      <c r="GO9" s="339"/>
      <c r="GP9" s="339"/>
      <c r="GQ9" s="339"/>
      <c r="GR9" s="339"/>
      <c r="GS9" s="339"/>
      <c r="GT9" s="339"/>
      <c r="GU9" s="339"/>
      <c r="GV9" s="339"/>
      <c r="GW9" s="339"/>
      <c r="GX9" s="339"/>
      <c r="GY9" s="339"/>
      <c r="GZ9" s="339"/>
      <c r="HA9" s="339"/>
      <c r="HB9" s="339"/>
      <c r="HC9" s="339"/>
      <c r="HD9" s="339"/>
      <c r="HE9" s="339"/>
      <c r="HF9" s="339"/>
      <c r="HG9" s="339"/>
      <c r="HH9" s="339"/>
      <c r="HI9" s="339"/>
      <c r="HJ9" s="339"/>
      <c r="HK9" s="339"/>
      <c r="HL9" s="339"/>
      <c r="HM9" s="339"/>
      <c r="HN9" s="339"/>
      <c r="HO9" s="339"/>
      <c r="HP9" s="339"/>
      <c r="HQ9" s="339"/>
      <c r="HR9" s="339"/>
      <c r="HS9" s="339"/>
      <c r="HT9" s="339"/>
      <c r="HU9" s="339"/>
      <c r="HV9" s="339"/>
      <c r="HW9" s="339"/>
      <c r="HX9" s="339"/>
      <c r="HY9" s="339"/>
      <c r="HZ9" s="339"/>
      <c r="IA9" s="339"/>
      <c r="IB9" s="339"/>
      <c r="IC9" s="339"/>
      <c r="ID9" s="339"/>
      <c r="IE9" s="339"/>
      <c r="IF9" s="339"/>
      <c r="IG9" s="339"/>
      <c r="IH9" s="339"/>
      <c r="II9" s="339"/>
      <c r="IJ9" s="339"/>
      <c r="IK9" s="339"/>
      <c r="IL9" s="339"/>
      <c r="IM9" s="339"/>
      <c r="IN9" s="339"/>
      <c r="IO9" s="339"/>
      <c r="IP9" s="339"/>
      <c r="IQ9" s="339"/>
      <c r="IR9" s="339"/>
      <c r="IS9" s="339"/>
      <c r="IT9" s="339"/>
      <c r="IU9" s="339"/>
      <c r="IV9" s="339"/>
      <c r="IW9" s="339"/>
    </row>
    <row r="10" ht="60.75" customHeight="1" spans="1:6">
      <c r="A10" s="340"/>
      <c r="B10" s="340"/>
      <c r="C10" s="340"/>
      <c r="D10" s="340"/>
      <c r="E10" s="340"/>
      <c r="F10" s="340"/>
    </row>
  </sheetData>
  <mergeCells count="5">
    <mergeCell ref="A10:F10"/>
    <mergeCell ref="A5:A8"/>
    <mergeCell ref="B5:B8"/>
    <mergeCell ref="C5:C8"/>
    <mergeCell ref="D5:F7"/>
  </mergeCells>
  <pageMargins left="0.7" right="0.7" top="0.75" bottom="0.75" header="0.3" footer="0.3"/>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
  <sheetViews>
    <sheetView workbookViewId="0">
      <selection activeCell="A1" sqref="A1"/>
    </sheetView>
  </sheetViews>
  <sheetFormatPr defaultColWidth="5.44166666666667" defaultRowHeight="15" customHeight="1"/>
  <cols>
    <col min="1" max="1" width="25.1083333333333" style="4" customWidth="1"/>
    <col min="2" max="2" width="9.775" style="3" customWidth="1"/>
    <col min="3" max="3" width="8.44166666666667" style="3" customWidth="1"/>
    <col min="4" max="4" width="10" style="3" customWidth="1"/>
    <col min="5" max="5" width="9.66666666666667" style="3" customWidth="1"/>
    <col min="6" max="6" width="8.88333333333333" style="4" customWidth="1"/>
    <col min="7" max="8" width="8.21666666666667" style="4" customWidth="1"/>
    <col min="9" max="9" width="7.33333333333333" style="4" customWidth="1"/>
    <col min="10" max="10" width="9.44166666666667" style="4" customWidth="1"/>
    <col min="11" max="11" width="10" style="4" customWidth="1"/>
    <col min="12" max="12" width="9.88333333333333" style="4" customWidth="1"/>
    <col min="13" max="14" width="7.33333333333333" style="4" customWidth="1"/>
    <col min="15" max="17" width="9" style="4" customWidth="1"/>
    <col min="18" max="209" width="5.44166666666667" style="4" customWidth="1"/>
    <col min="210" max="240" width="9" style="4" customWidth="1"/>
    <col min="241" max="257" width="5.44166666666667" style="4" customWidth="1"/>
  </cols>
  <sheetData>
    <row r="1" s="2" customFormat="1" ht="24" customHeight="1" spans="1:5">
      <c r="A1" s="1" t="s">
        <v>1141</v>
      </c>
      <c r="B1" s="301"/>
      <c r="C1" s="301"/>
      <c r="D1" s="301"/>
      <c r="E1" s="301"/>
    </row>
    <row r="2" s="298" customFormat="1" ht="26.25" spans="1:14">
      <c r="A2" s="302" t="s">
        <v>1142</v>
      </c>
      <c r="B2" s="303"/>
      <c r="C2" s="303"/>
      <c r="D2" s="303"/>
      <c r="E2" s="303"/>
      <c r="F2" s="303"/>
      <c r="G2" s="303"/>
      <c r="H2" s="303"/>
      <c r="I2" s="303"/>
      <c r="J2" s="303"/>
      <c r="K2" s="303"/>
      <c r="L2" s="303"/>
      <c r="M2" s="303"/>
      <c r="N2" s="303"/>
    </row>
    <row r="3" s="277" customFormat="1" customHeight="1" spans="1:14">
      <c r="A3" s="304"/>
      <c r="B3" s="305"/>
      <c r="C3" s="305"/>
      <c r="D3" s="305"/>
      <c r="E3" s="305"/>
      <c r="F3" s="305"/>
      <c r="G3" s="305"/>
      <c r="H3" s="305"/>
      <c r="I3" s="305"/>
      <c r="J3" s="305"/>
      <c r="K3" s="305"/>
      <c r="L3" s="305"/>
      <c r="M3" s="315" t="s">
        <v>1048</v>
      </c>
      <c r="N3" s="315"/>
    </row>
    <row r="4" s="299" customFormat="1" ht="36" spans="1:14">
      <c r="A4" s="306" t="s">
        <v>1143</v>
      </c>
      <c r="B4" s="306" t="s">
        <v>1144</v>
      </c>
      <c r="C4" s="307" t="s">
        <v>1145</v>
      </c>
      <c r="D4" s="307" t="s">
        <v>1146</v>
      </c>
      <c r="E4" s="307" t="s">
        <v>1147</v>
      </c>
      <c r="F4" s="307" t="s">
        <v>1148</v>
      </c>
      <c r="G4" s="307" t="s">
        <v>1149</v>
      </c>
      <c r="H4" s="307" t="s">
        <v>1150</v>
      </c>
      <c r="I4" s="307" t="s">
        <v>1151</v>
      </c>
      <c r="J4" s="307" t="s">
        <v>1152</v>
      </c>
      <c r="K4" s="307" t="s">
        <v>1153</v>
      </c>
      <c r="L4" s="307" t="s">
        <v>1154</v>
      </c>
      <c r="M4" s="307" t="s">
        <v>1155</v>
      </c>
      <c r="N4" s="307" t="s">
        <v>643</v>
      </c>
    </row>
    <row r="5" s="300" customFormat="1" ht="16.05" customHeight="1" spans="1:14">
      <c r="A5" s="308" t="s">
        <v>686</v>
      </c>
      <c r="B5" s="309">
        <f>SUM(XFD6:XFD29)</f>
        <v>0</v>
      </c>
      <c r="C5" s="310" t="e">
        <f>SUM(#REF!)</f>
        <v>#REF!</v>
      </c>
      <c r="D5" s="310" t="e">
        <f>SUM(#REF!)</f>
        <v>#REF!</v>
      </c>
      <c r="E5" s="310" t="e">
        <f>SUM(#REF!)</f>
        <v>#REF!</v>
      </c>
      <c r="F5" s="310" t="e">
        <f>SUM(#REF!)</f>
        <v>#REF!</v>
      </c>
      <c r="G5" s="310" t="e">
        <f>SUM(#REF!)</f>
        <v>#REF!</v>
      </c>
      <c r="H5" s="310" t="e">
        <f>SUM(#REF!)</f>
        <v>#REF!</v>
      </c>
      <c r="I5" s="310" t="e">
        <f>SUM(#REF!)</f>
        <v>#REF!</v>
      </c>
      <c r="J5" s="310" t="e">
        <f>SUM(#REF!)</f>
        <v>#REF!</v>
      </c>
      <c r="K5" s="310" t="e">
        <f>SUM(#REF!)</f>
        <v>#REF!</v>
      </c>
      <c r="L5" s="310" t="e">
        <f>SUM(#REF!)</f>
        <v>#REF!</v>
      </c>
      <c r="M5" s="310" t="e">
        <f>SUM(#REF!)</f>
        <v>#REF!</v>
      </c>
      <c r="N5" s="310" t="e">
        <f>SUM(#REF!)</f>
        <v>#REF!</v>
      </c>
    </row>
    <row r="6" ht="16.05" customHeight="1" spans="1:14">
      <c r="A6" s="311" t="s">
        <v>236</v>
      </c>
      <c r="B6" s="312">
        <v>38082.732768</v>
      </c>
      <c r="C6" s="313">
        <v>19745.993068</v>
      </c>
      <c r="D6" s="313">
        <v>12148.343797</v>
      </c>
      <c r="E6" s="313">
        <v>1908.204203</v>
      </c>
      <c r="F6" s="313">
        <v>1084.38</v>
      </c>
      <c r="G6" s="313">
        <v>2812.1897</v>
      </c>
      <c r="H6" s="313">
        <v>259.522</v>
      </c>
      <c r="I6" s="313">
        <v>15</v>
      </c>
      <c r="J6" s="313">
        <v>44.1</v>
      </c>
      <c r="K6" s="313"/>
      <c r="L6" s="313"/>
      <c r="M6" s="313"/>
      <c r="N6" s="313">
        <v>65</v>
      </c>
    </row>
    <row r="7" ht="16.05" customHeight="1" spans="1:14">
      <c r="A7" s="311" t="s">
        <v>315</v>
      </c>
      <c r="B7" s="312">
        <v>20</v>
      </c>
      <c r="C7" s="313"/>
      <c r="D7" s="313"/>
      <c r="E7" s="313"/>
      <c r="F7" s="313"/>
      <c r="G7" s="313"/>
      <c r="H7" s="313"/>
      <c r="I7" s="313">
        <v>20</v>
      </c>
      <c r="J7" s="313"/>
      <c r="K7" s="313"/>
      <c r="L7" s="313"/>
      <c r="M7" s="313"/>
      <c r="N7" s="313"/>
    </row>
    <row r="8" ht="16.05" customHeight="1" spans="1:14">
      <c r="A8" s="311" t="s">
        <v>319</v>
      </c>
      <c r="B8" s="312">
        <v>42108</v>
      </c>
      <c r="C8" s="313">
        <v>15944</v>
      </c>
      <c r="D8" s="313">
        <v>8267.0972</v>
      </c>
      <c r="E8" s="313">
        <v>10114.3364</v>
      </c>
      <c r="F8" s="313">
        <v>7426.6638</v>
      </c>
      <c r="G8" s="313">
        <v>6.4196</v>
      </c>
      <c r="H8" s="313"/>
      <c r="I8" s="313"/>
      <c r="J8" s="313">
        <v>249.3763</v>
      </c>
      <c r="K8" s="313"/>
      <c r="L8" s="313"/>
      <c r="M8" s="313"/>
      <c r="N8" s="313">
        <v>100</v>
      </c>
    </row>
    <row r="9" ht="16.05" customHeight="1" spans="1:14">
      <c r="A9" s="311" t="s">
        <v>343</v>
      </c>
      <c r="B9" s="312">
        <v>28819.904662</v>
      </c>
      <c r="C9" s="313">
        <v>1311.746535</v>
      </c>
      <c r="D9" s="313">
        <v>1426.110978</v>
      </c>
      <c r="E9" s="313">
        <v>71.07</v>
      </c>
      <c r="F9" s="313"/>
      <c r="G9" s="313">
        <v>22158.007634</v>
      </c>
      <c r="H9" s="313">
        <v>355.364</v>
      </c>
      <c r="I9" s="313"/>
      <c r="J9" s="313">
        <v>3309.605515</v>
      </c>
      <c r="K9" s="313"/>
      <c r="L9" s="313"/>
      <c r="M9" s="313"/>
      <c r="N9" s="313">
        <v>188</v>
      </c>
    </row>
    <row r="10" ht="16.05" customHeight="1" spans="1:14">
      <c r="A10" s="311" t="s">
        <v>357</v>
      </c>
      <c r="B10" s="312">
        <v>5735</v>
      </c>
      <c r="C10" s="313">
        <v>378.346192</v>
      </c>
      <c r="D10" s="313">
        <v>1130.1632</v>
      </c>
      <c r="E10" s="313">
        <v>2.1888</v>
      </c>
      <c r="F10" s="313">
        <v>10</v>
      </c>
      <c r="G10" s="313">
        <v>14.5456</v>
      </c>
      <c r="H10" s="313">
        <v>0.216</v>
      </c>
      <c r="I10" s="313">
        <v>4200</v>
      </c>
      <c r="J10" s="313"/>
      <c r="K10" s="313"/>
      <c r="L10" s="313"/>
      <c r="M10" s="313"/>
      <c r="N10" s="313"/>
    </row>
    <row r="11" ht="16.05" customHeight="1" spans="1:14">
      <c r="A11" s="311" t="s">
        <v>371</v>
      </c>
      <c r="B11" s="312">
        <v>6405.877123</v>
      </c>
      <c r="C11" s="313">
        <v>429.9598</v>
      </c>
      <c r="D11" s="313">
        <v>1564.132</v>
      </c>
      <c r="E11" s="313">
        <v>619.2</v>
      </c>
      <c r="F11" s="313"/>
      <c r="G11" s="313">
        <v>3694.429323</v>
      </c>
      <c r="H11" s="313">
        <v>98.156</v>
      </c>
      <c r="I11" s="313"/>
      <c r="J11" s="313"/>
      <c r="K11" s="313"/>
      <c r="L11" s="313"/>
      <c r="M11" s="313"/>
      <c r="N11" s="313"/>
    </row>
    <row r="12" ht="16.05" customHeight="1" spans="1:14">
      <c r="A12" s="311" t="s">
        <v>394</v>
      </c>
      <c r="B12" s="312">
        <v>32779.678076</v>
      </c>
      <c r="C12" s="313">
        <v>14099.922137</v>
      </c>
      <c r="D12" s="313">
        <v>1378.9696</v>
      </c>
      <c r="E12" s="313">
        <v>545.6064</v>
      </c>
      <c r="F12" s="313">
        <v>5</v>
      </c>
      <c r="G12" s="313">
        <v>3356.389728</v>
      </c>
      <c r="H12" s="313">
        <v>335.699698</v>
      </c>
      <c r="I12" s="313">
        <v>100</v>
      </c>
      <c r="J12" s="313">
        <v>12958.090513</v>
      </c>
      <c r="K12" s="313"/>
      <c r="L12" s="313"/>
      <c r="M12" s="313"/>
      <c r="N12" s="313"/>
    </row>
    <row r="13" ht="16.05" customHeight="1" spans="1:14">
      <c r="A13" s="311" t="s">
        <v>454</v>
      </c>
      <c r="B13" s="312">
        <v>78795.546796</v>
      </c>
      <c r="C13" s="313">
        <v>3951.938194</v>
      </c>
      <c r="D13" s="313">
        <v>1854.86</v>
      </c>
      <c r="E13" s="313">
        <v>5</v>
      </c>
      <c r="F13" s="313">
        <v>8000</v>
      </c>
      <c r="G13" s="313">
        <v>3887.764602</v>
      </c>
      <c r="H13" s="313">
        <v>88.484</v>
      </c>
      <c r="I13" s="313"/>
      <c r="J13" s="313">
        <v>784.5</v>
      </c>
      <c r="K13" s="313">
        <v>59876</v>
      </c>
      <c r="L13" s="313"/>
      <c r="M13" s="313"/>
      <c r="N13" s="313">
        <v>347</v>
      </c>
    </row>
    <row r="14" ht="16.05" customHeight="1" spans="1:14">
      <c r="A14" s="311" t="s">
        <v>498</v>
      </c>
      <c r="B14" s="312">
        <v>21994.877279</v>
      </c>
      <c r="C14" s="313">
        <v>1140.034921</v>
      </c>
      <c r="D14" s="313">
        <v>732.888758</v>
      </c>
      <c r="E14" s="313">
        <v>15168.42</v>
      </c>
      <c r="F14" s="313">
        <v>1038.2</v>
      </c>
      <c r="G14" s="313">
        <v>133.3336</v>
      </c>
      <c r="H14" s="313"/>
      <c r="I14" s="313">
        <v>3782</v>
      </c>
      <c r="J14" s="313"/>
      <c r="K14" s="313"/>
      <c r="L14" s="313"/>
      <c r="M14" s="313"/>
      <c r="N14" s="313"/>
    </row>
    <row r="15" ht="16.05" customHeight="1" spans="1:14">
      <c r="A15" s="311" t="s">
        <v>509</v>
      </c>
      <c r="B15" s="312">
        <v>12872.629329</v>
      </c>
      <c r="C15" s="313">
        <v>1510.2561</v>
      </c>
      <c r="D15" s="313">
        <v>198.1832</v>
      </c>
      <c r="E15" s="313">
        <v>33.6088</v>
      </c>
      <c r="F15" s="313">
        <v>1024</v>
      </c>
      <c r="G15" s="313">
        <v>6994.189229</v>
      </c>
      <c r="H15" s="313">
        <v>411.892</v>
      </c>
      <c r="I15" s="313">
        <v>2694</v>
      </c>
      <c r="J15" s="313">
        <v>6.5</v>
      </c>
      <c r="K15" s="313"/>
      <c r="L15" s="313"/>
      <c r="M15" s="313"/>
      <c r="N15" s="313"/>
    </row>
    <row r="16" ht="16.05" customHeight="1" spans="1:14">
      <c r="A16" s="311" t="s">
        <v>521</v>
      </c>
      <c r="B16" s="312">
        <v>11727.903424</v>
      </c>
      <c r="C16" s="313">
        <v>1778.037832</v>
      </c>
      <c r="D16" s="313">
        <v>1570.787266</v>
      </c>
      <c r="E16" s="313">
        <v>5417.135389</v>
      </c>
      <c r="F16" s="313">
        <v>8</v>
      </c>
      <c r="G16" s="313">
        <v>1958.648937</v>
      </c>
      <c r="H16" s="313">
        <v>74.794</v>
      </c>
      <c r="I16" s="313"/>
      <c r="J16" s="313"/>
      <c r="K16" s="313"/>
      <c r="L16" s="313"/>
      <c r="M16" s="313"/>
      <c r="N16" s="313">
        <v>920.5</v>
      </c>
    </row>
    <row r="17" ht="16.05" customHeight="1" spans="1:14">
      <c r="A17" s="311" t="s">
        <v>565</v>
      </c>
      <c r="B17" s="312">
        <v>10130.647871</v>
      </c>
      <c r="C17" s="313">
        <v>1362.1326</v>
      </c>
      <c r="D17" s="313">
        <v>669.548</v>
      </c>
      <c r="E17" s="313">
        <v>4853.5</v>
      </c>
      <c r="F17" s="313">
        <v>5</v>
      </c>
      <c r="G17" s="313">
        <v>2581.538745</v>
      </c>
      <c r="H17" s="313">
        <v>41.728</v>
      </c>
      <c r="I17" s="313">
        <v>7</v>
      </c>
      <c r="J17" s="313">
        <v>563.200526</v>
      </c>
      <c r="K17" s="313"/>
      <c r="L17" s="313"/>
      <c r="M17" s="313"/>
      <c r="N17" s="313">
        <v>47</v>
      </c>
    </row>
    <row r="18" ht="16.05" customHeight="1" spans="1:14">
      <c r="A18" s="311" t="s">
        <v>576</v>
      </c>
      <c r="B18" s="312">
        <v>8953.971</v>
      </c>
      <c r="C18" s="313">
        <v>701.079</v>
      </c>
      <c r="D18" s="313">
        <v>169.1136</v>
      </c>
      <c r="E18" s="313">
        <v>1.7784</v>
      </c>
      <c r="F18" s="313"/>
      <c r="G18" s="313"/>
      <c r="H18" s="313"/>
      <c r="I18" s="313">
        <v>8082</v>
      </c>
      <c r="J18" s="313"/>
      <c r="K18" s="313"/>
      <c r="L18" s="313"/>
      <c r="M18" s="313"/>
      <c r="N18" s="313"/>
    </row>
    <row r="19" ht="16.05" customHeight="1" spans="1:14">
      <c r="A19" s="311" t="s">
        <v>586</v>
      </c>
      <c r="B19" s="312">
        <v>3257.870982</v>
      </c>
      <c r="C19" s="313">
        <v>514.9766</v>
      </c>
      <c r="D19" s="313">
        <v>115.170082</v>
      </c>
      <c r="E19" s="313">
        <v>9.3</v>
      </c>
      <c r="F19" s="313">
        <v>32.4739</v>
      </c>
      <c r="G19" s="313">
        <v>27.9504</v>
      </c>
      <c r="H19" s="313"/>
      <c r="I19" s="313">
        <v>2538</v>
      </c>
      <c r="J19" s="313"/>
      <c r="K19" s="313"/>
      <c r="L19" s="313"/>
      <c r="M19" s="313"/>
      <c r="N19" s="313">
        <v>20</v>
      </c>
    </row>
    <row r="20" ht="16.05" customHeight="1" spans="1:14">
      <c r="A20" s="311" t="s">
        <v>592</v>
      </c>
      <c r="B20" s="312">
        <v>10</v>
      </c>
      <c r="C20" s="313"/>
      <c r="D20" s="313"/>
      <c r="E20" s="313"/>
      <c r="F20" s="313"/>
      <c r="G20" s="313"/>
      <c r="H20" s="313"/>
      <c r="I20" s="313"/>
      <c r="J20" s="313">
        <v>10</v>
      </c>
      <c r="K20" s="313"/>
      <c r="L20" s="313"/>
      <c r="M20" s="313"/>
      <c r="N20" s="313"/>
    </row>
    <row r="21" ht="16.05" customHeight="1" spans="1:14">
      <c r="A21" s="311" t="s">
        <v>595</v>
      </c>
      <c r="B21" s="312">
        <v>140</v>
      </c>
      <c r="C21" s="313"/>
      <c r="D21" s="313">
        <v>140</v>
      </c>
      <c r="E21" s="313"/>
      <c r="F21" s="313"/>
      <c r="G21" s="313"/>
      <c r="H21" s="313"/>
      <c r="I21" s="313"/>
      <c r="J21" s="313"/>
      <c r="K21" s="313"/>
      <c r="L21" s="313"/>
      <c r="M21" s="313"/>
      <c r="N21" s="313"/>
    </row>
    <row r="22" ht="16.05" customHeight="1" spans="1:14">
      <c r="A22" s="311" t="s">
        <v>598</v>
      </c>
      <c r="B22" s="312">
        <v>2287.508734</v>
      </c>
      <c r="C22" s="313">
        <v>625.7508</v>
      </c>
      <c r="D22" s="313">
        <v>287.232</v>
      </c>
      <c r="E22" s="313">
        <v>4</v>
      </c>
      <c r="F22" s="313"/>
      <c r="G22" s="313">
        <v>1326.928934</v>
      </c>
      <c r="H22" s="313">
        <v>43.597</v>
      </c>
      <c r="I22" s="313"/>
      <c r="J22" s="313"/>
      <c r="K22" s="313"/>
      <c r="L22" s="313"/>
      <c r="M22" s="313"/>
      <c r="N22" s="313"/>
    </row>
    <row r="23" ht="16.05" customHeight="1" spans="1:14">
      <c r="A23" s="311" t="s">
        <v>604</v>
      </c>
      <c r="B23" s="312">
        <v>11246.460363</v>
      </c>
      <c r="C23" s="313">
        <v>3669.279346</v>
      </c>
      <c r="D23" s="313">
        <v>87.375028</v>
      </c>
      <c r="E23" s="313">
        <v>365</v>
      </c>
      <c r="F23" s="313">
        <v>2847.623185</v>
      </c>
      <c r="G23" s="313">
        <v>2863.382804</v>
      </c>
      <c r="H23" s="313">
        <v>951.5</v>
      </c>
      <c r="I23" s="313"/>
      <c r="J23" s="313">
        <v>292.3</v>
      </c>
      <c r="K23" s="313"/>
      <c r="L23" s="313"/>
      <c r="M23" s="313"/>
      <c r="N23" s="313">
        <v>170</v>
      </c>
    </row>
    <row r="24" ht="16.05" customHeight="1" spans="1:14">
      <c r="A24" s="311" t="s">
        <v>616</v>
      </c>
      <c r="B24" s="312">
        <v>342.3604</v>
      </c>
      <c r="C24" s="313"/>
      <c r="D24" s="313"/>
      <c r="E24" s="313"/>
      <c r="F24" s="313"/>
      <c r="G24" s="313">
        <v>19.8604</v>
      </c>
      <c r="H24" s="313"/>
      <c r="I24" s="313">
        <v>322.5</v>
      </c>
      <c r="J24" s="313"/>
      <c r="K24" s="313"/>
      <c r="L24" s="313"/>
      <c r="M24" s="313"/>
      <c r="N24" s="313"/>
    </row>
    <row r="25" ht="16.05" customHeight="1" spans="1:14">
      <c r="A25" s="311" t="s">
        <v>625</v>
      </c>
      <c r="B25" s="312">
        <v>3616.471027</v>
      </c>
      <c r="C25" s="313">
        <v>1727.772227</v>
      </c>
      <c r="D25" s="313">
        <v>1249.418</v>
      </c>
      <c r="E25" s="313">
        <v>12.274</v>
      </c>
      <c r="F25" s="313"/>
      <c r="G25" s="313">
        <v>542.0068</v>
      </c>
      <c r="H25" s="313"/>
      <c r="I25" s="313"/>
      <c r="J25" s="313">
        <v>50</v>
      </c>
      <c r="K25" s="313"/>
      <c r="L25" s="313"/>
      <c r="M25" s="313"/>
      <c r="N25" s="313">
        <v>35</v>
      </c>
    </row>
    <row r="26" ht="16.05" customHeight="1" spans="1:14">
      <c r="A26" s="311" t="s">
        <v>1090</v>
      </c>
      <c r="B26" s="312">
        <v>3000</v>
      </c>
      <c r="C26" s="313"/>
      <c r="D26" s="313"/>
      <c r="E26" s="313"/>
      <c r="F26" s="313"/>
      <c r="G26" s="313"/>
      <c r="H26" s="313"/>
      <c r="I26" s="313"/>
      <c r="J26" s="313"/>
      <c r="K26" s="313"/>
      <c r="L26" s="313"/>
      <c r="M26" s="313">
        <v>3000</v>
      </c>
      <c r="N26" s="313"/>
    </row>
    <row r="27" ht="16.05" customHeight="1" spans="1:14">
      <c r="A27" s="311" t="s">
        <v>643</v>
      </c>
      <c r="B27" s="312">
        <v>19678.824808</v>
      </c>
      <c r="C27" s="313">
        <v>15471.406854</v>
      </c>
      <c r="D27" s="313">
        <v>362.417954</v>
      </c>
      <c r="E27" s="313">
        <v>845</v>
      </c>
      <c r="F27" s="313"/>
      <c r="G27" s="313"/>
      <c r="H27" s="313"/>
      <c r="I27" s="313"/>
      <c r="J27" s="313"/>
      <c r="K27" s="313"/>
      <c r="L27" s="313"/>
      <c r="M27" s="313"/>
      <c r="N27" s="313">
        <v>3000</v>
      </c>
    </row>
    <row r="28" ht="16.05" customHeight="1" spans="1:14">
      <c r="A28" s="311" t="s">
        <v>644</v>
      </c>
      <c r="B28" s="312">
        <v>7228</v>
      </c>
      <c r="C28" s="313"/>
      <c r="D28" s="313"/>
      <c r="E28" s="313"/>
      <c r="F28" s="313"/>
      <c r="G28" s="313"/>
      <c r="H28" s="313"/>
      <c r="I28" s="313"/>
      <c r="J28" s="313"/>
      <c r="K28" s="313"/>
      <c r="L28" s="313">
        <v>7228</v>
      </c>
      <c r="M28" s="313"/>
      <c r="N28" s="313"/>
    </row>
    <row r="29" ht="16.05" customHeight="1" spans="1:14">
      <c r="A29" s="311" t="s">
        <v>648</v>
      </c>
      <c r="B29" s="312">
        <v>50</v>
      </c>
      <c r="C29" s="313"/>
      <c r="D29" s="313"/>
      <c r="E29" s="313"/>
      <c r="F29" s="313"/>
      <c r="G29" s="313"/>
      <c r="H29" s="313"/>
      <c r="I29" s="313"/>
      <c r="J29" s="313"/>
      <c r="K29" s="313"/>
      <c r="L29" s="313">
        <v>50</v>
      </c>
      <c r="M29" s="313"/>
      <c r="N29" s="313"/>
    </row>
    <row r="30" s="277" customFormat="1" ht="12.75" spans="2:5">
      <c r="B30" s="314"/>
      <c r="C30" s="314"/>
      <c r="D30" s="314"/>
      <c r="E30" s="314"/>
    </row>
    <row r="31" s="277" customFormat="1" ht="12.75" spans="2:5">
      <c r="B31" s="314"/>
      <c r="C31" s="314"/>
      <c r="D31" s="314"/>
      <c r="E31" s="314"/>
    </row>
    <row r="32" s="277" customFormat="1" ht="12.75" spans="2:5">
      <c r="B32" s="314"/>
      <c r="C32" s="314"/>
      <c r="D32" s="314"/>
      <c r="E32" s="314"/>
    </row>
    <row r="33" s="277" customFormat="1" ht="12.75" spans="2:5">
      <c r="B33" s="314"/>
      <c r="C33" s="314"/>
      <c r="D33" s="314"/>
      <c r="E33" s="314"/>
    </row>
    <row r="34" s="277" customFormat="1" ht="12.75" spans="2:5">
      <c r="B34" s="314"/>
      <c r="C34" s="314"/>
      <c r="D34" s="314"/>
      <c r="E34" s="314"/>
    </row>
    <row r="35" s="277" customFormat="1" ht="12.75" spans="2:5">
      <c r="B35" s="314"/>
      <c r="C35" s="314"/>
      <c r="D35" s="314"/>
      <c r="E35" s="314"/>
    </row>
    <row r="36" s="277" customFormat="1" ht="12.75" spans="2:5">
      <c r="B36" s="314"/>
      <c r="C36" s="314"/>
      <c r="D36" s="314"/>
      <c r="E36" s="314"/>
    </row>
    <row r="37" s="277" customFormat="1" ht="12.75" spans="2:5">
      <c r="B37" s="314"/>
      <c r="C37" s="314"/>
      <c r="D37" s="314"/>
      <c r="E37" s="314"/>
    </row>
    <row r="38" s="277" customFormat="1" ht="12.75" spans="2:5">
      <c r="B38" s="314"/>
      <c r="C38" s="314"/>
      <c r="D38" s="314"/>
      <c r="E38" s="314"/>
    </row>
    <row r="39" s="277" customFormat="1" ht="12.75" spans="2:5">
      <c r="B39" s="314"/>
      <c r="C39" s="314"/>
      <c r="D39" s="314"/>
      <c r="E39" s="314"/>
    </row>
    <row r="40" s="277" customFormat="1" ht="12.75" spans="2:5">
      <c r="B40" s="314"/>
      <c r="C40" s="314"/>
      <c r="D40" s="314"/>
      <c r="E40" s="314"/>
    </row>
    <row r="41" s="277" customFormat="1" ht="12.75" spans="2:5">
      <c r="B41" s="314"/>
      <c r="C41" s="314"/>
      <c r="D41" s="314"/>
      <c r="E41" s="314"/>
    </row>
    <row r="42" s="277" customFormat="1" ht="12.75" spans="2:5">
      <c r="B42" s="314"/>
      <c r="C42" s="314"/>
      <c r="D42" s="314"/>
      <c r="E42" s="314"/>
    </row>
    <row r="43" s="277" customFormat="1" ht="12.75" spans="2:5">
      <c r="B43" s="314"/>
      <c r="C43" s="314"/>
      <c r="D43" s="314"/>
      <c r="E43" s="314"/>
    </row>
    <row r="44" s="277" customFormat="1" ht="12.75" spans="2:5">
      <c r="B44" s="314"/>
      <c r="C44" s="314"/>
      <c r="D44" s="314"/>
      <c r="E44" s="314"/>
    </row>
    <row r="45" s="277" customFormat="1" ht="12.75" spans="2:5">
      <c r="B45" s="314"/>
      <c r="C45" s="314"/>
      <c r="D45" s="314"/>
      <c r="E45" s="314"/>
    </row>
    <row r="46" s="277" customFormat="1" ht="12.75" spans="2:5">
      <c r="B46" s="314"/>
      <c r="C46" s="314"/>
      <c r="D46" s="314"/>
      <c r="E46" s="314"/>
    </row>
    <row r="47" s="277" customFormat="1" ht="12.75" spans="2:5">
      <c r="B47" s="314"/>
      <c r="C47" s="314"/>
      <c r="D47" s="314"/>
      <c r="E47" s="314"/>
    </row>
    <row r="48" s="277" customFormat="1" ht="12.75" spans="2:5">
      <c r="B48" s="314"/>
      <c r="C48" s="314"/>
      <c r="D48" s="314"/>
      <c r="E48" s="314"/>
    </row>
    <row r="49" s="277" customFormat="1" ht="12.75" spans="2:5">
      <c r="B49" s="314"/>
      <c r="C49" s="314"/>
      <c r="D49" s="314"/>
      <c r="E49" s="314"/>
    </row>
    <row r="50" s="277" customFormat="1" ht="12.75" spans="2:5">
      <c r="B50" s="314"/>
      <c r="C50" s="314"/>
      <c r="D50" s="314"/>
      <c r="E50" s="314"/>
    </row>
    <row r="51" s="277" customFormat="1" ht="12.75" spans="2:5">
      <c r="B51" s="314"/>
      <c r="C51" s="314"/>
      <c r="D51" s="314"/>
      <c r="E51" s="314"/>
    </row>
    <row r="52" s="277" customFormat="1" ht="12.75" spans="2:5">
      <c r="B52" s="314"/>
      <c r="C52" s="314"/>
      <c r="D52" s="314"/>
      <c r="E52" s="314"/>
    </row>
    <row r="53" s="277" customFormat="1" ht="12.75" spans="2:5">
      <c r="B53" s="314"/>
      <c r="C53" s="314"/>
      <c r="D53" s="314"/>
      <c r="E53" s="314"/>
    </row>
    <row r="54" s="277" customFormat="1" ht="12.75" spans="2:5">
      <c r="B54" s="314"/>
      <c r="C54" s="314"/>
      <c r="D54" s="314"/>
      <c r="E54" s="314"/>
    </row>
    <row r="55" s="277" customFormat="1" ht="12.75" spans="2:5">
      <c r="B55" s="314"/>
      <c r="C55" s="314"/>
      <c r="D55" s="314"/>
      <c r="E55" s="314"/>
    </row>
    <row r="56" s="277" customFormat="1" ht="12.75" spans="2:5">
      <c r="B56" s="314"/>
      <c r="C56" s="314"/>
      <c r="D56" s="314"/>
      <c r="E56" s="314"/>
    </row>
    <row r="57" s="277" customFormat="1" ht="12.75" spans="2:5">
      <c r="B57" s="314"/>
      <c r="C57" s="314"/>
      <c r="D57" s="314"/>
      <c r="E57" s="314"/>
    </row>
    <row r="58" s="277" customFormat="1" ht="12.75" spans="2:5">
      <c r="B58" s="314"/>
      <c r="C58" s="314"/>
      <c r="D58" s="314"/>
      <c r="E58" s="314"/>
    </row>
    <row r="59" s="277" customFormat="1" ht="12.75" spans="2:5">
      <c r="B59" s="314"/>
      <c r="C59" s="314"/>
      <c r="D59" s="314"/>
      <c r="E59" s="314"/>
    </row>
    <row r="60" s="277" customFormat="1" ht="12.75" spans="2:5">
      <c r="B60" s="314"/>
      <c r="C60" s="314"/>
      <c r="D60" s="314"/>
      <c r="E60" s="314"/>
    </row>
    <row r="61" s="277" customFormat="1" ht="12.75" spans="2:5">
      <c r="B61" s="314"/>
      <c r="C61" s="314"/>
      <c r="D61" s="314"/>
      <c r="E61" s="314"/>
    </row>
  </sheetData>
  <mergeCells count="2">
    <mergeCell ref="A2:N2"/>
    <mergeCell ref="M3:N3"/>
  </mergeCells>
  <pageMargins left="0.393056" right="0.393056" top="0.590278" bottom="0.60625" header="0.5" footer="0.5"/>
  <pageSetup paperSize="9" scale="98" firstPageNumber="65" orientation="landscape" useFirstPageNumber="1" horizontalDpi="600" verticalDpi="600"/>
  <headerFooter>
    <oddFooter>&amp;C&amp;"Times New Roman"&amp;12—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Zeros="0" workbookViewId="0">
      <pane ySplit="4" topLeftCell="A5" activePane="bottomLeft" state="frozen"/>
      <selection/>
      <selection pane="bottomLeft" activeCell="A1" sqref="A1"/>
    </sheetView>
  </sheetViews>
  <sheetFormatPr defaultColWidth="9.10833333333333" defaultRowHeight="15" customHeight="1" outlineLevelCol="3"/>
  <cols>
    <col min="1" max="1" width="13.3333333333333" style="342" customWidth="1"/>
    <col min="2" max="2" width="46.8833333333333" style="342" customWidth="1"/>
    <col min="3" max="3" width="20.1083333333333" style="589" customWidth="1"/>
    <col min="4" max="257" width="9.10833333333333" style="342" customWidth="1"/>
  </cols>
  <sheetData>
    <row r="1" s="492" customFormat="1" ht="19.5" customHeight="1" spans="1:3">
      <c r="A1" s="502" t="s">
        <v>92</v>
      </c>
      <c r="C1" s="590"/>
    </row>
    <row r="2" ht="26.25" customHeight="1" spans="1:3">
      <c r="A2" s="507" t="s">
        <v>93</v>
      </c>
      <c r="B2" s="577"/>
      <c r="C2" s="577"/>
    </row>
    <row r="3" ht="26.25" customHeight="1" spans="1:3">
      <c r="A3" s="591"/>
      <c r="B3" s="591"/>
      <c r="C3" s="592" t="s">
        <v>53</v>
      </c>
    </row>
    <row r="4" ht="23.1" customHeight="1" spans="1:3">
      <c r="A4" s="580" t="s">
        <v>94</v>
      </c>
      <c r="B4" s="580" t="s">
        <v>95</v>
      </c>
      <c r="C4" s="593" t="s">
        <v>56</v>
      </c>
    </row>
    <row r="5" ht="21.9" customHeight="1" spans="1:3">
      <c r="A5" s="594"/>
      <c r="B5" s="594" t="s">
        <v>96</v>
      </c>
      <c r="C5" s="425">
        <f>SUM(XFD6:XFD29)</f>
        <v>0</v>
      </c>
    </row>
    <row r="6" ht="21.9" customHeight="1" spans="1:3">
      <c r="A6" s="595">
        <v>201</v>
      </c>
      <c r="B6" s="596" t="s">
        <v>97</v>
      </c>
      <c r="C6" s="597">
        <v>200530.15</v>
      </c>
    </row>
    <row r="7" ht="21.9" customHeight="1" spans="1:3">
      <c r="A7" s="595">
        <v>203</v>
      </c>
      <c r="B7" s="596" t="s">
        <v>98</v>
      </c>
      <c r="C7" s="597">
        <v>2862.9</v>
      </c>
    </row>
    <row r="8" ht="21.9" customHeight="1" spans="1:3">
      <c r="A8" s="595">
        <v>204</v>
      </c>
      <c r="B8" s="596" t="s">
        <v>99</v>
      </c>
      <c r="C8" s="597">
        <v>59816</v>
      </c>
    </row>
    <row r="9" ht="21.9" customHeight="1" spans="1:3">
      <c r="A9" s="595">
        <v>205</v>
      </c>
      <c r="B9" s="596" t="s">
        <v>100</v>
      </c>
      <c r="C9" s="597">
        <v>269509.45</v>
      </c>
    </row>
    <row r="10" ht="21.9" customHeight="1" spans="1:3">
      <c r="A10" s="595">
        <v>206</v>
      </c>
      <c r="B10" s="596" t="s">
        <v>101</v>
      </c>
      <c r="C10" s="597">
        <v>18138.51</v>
      </c>
    </row>
    <row r="11" ht="21.9" customHeight="1" spans="1:3">
      <c r="A11" s="595">
        <v>207</v>
      </c>
      <c r="B11" s="596" t="s">
        <v>102</v>
      </c>
      <c r="C11" s="597">
        <v>19709.2</v>
      </c>
    </row>
    <row r="12" ht="21.9" customHeight="1" spans="1:3">
      <c r="A12" s="595">
        <v>208</v>
      </c>
      <c r="B12" s="596" t="s">
        <v>103</v>
      </c>
      <c r="C12" s="597">
        <v>261324</v>
      </c>
    </row>
    <row r="13" ht="21.9" customHeight="1" spans="1:3">
      <c r="A13" s="595">
        <v>210</v>
      </c>
      <c r="B13" s="596" t="s">
        <v>104</v>
      </c>
      <c r="C13" s="597">
        <v>180794</v>
      </c>
    </row>
    <row r="14" ht="21.9" customHeight="1" spans="1:3">
      <c r="A14" s="595">
        <v>211</v>
      </c>
      <c r="B14" s="596" t="s">
        <v>105</v>
      </c>
      <c r="C14" s="597">
        <v>33457</v>
      </c>
    </row>
    <row r="15" ht="21.9" customHeight="1" spans="1:3">
      <c r="A15" s="595">
        <v>212</v>
      </c>
      <c r="B15" s="596" t="s">
        <v>106</v>
      </c>
      <c r="C15" s="597">
        <v>53919.75</v>
      </c>
    </row>
    <row r="16" ht="21.9" customHeight="1" spans="1:3">
      <c r="A16" s="595">
        <v>213</v>
      </c>
      <c r="B16" s="596" t="s">
        <v>107</v>
      </c>
      <c r="C16" s="597">
        <v>186782.46</v>
      </c>
    </row>
    <row r="17" ht="21.9" customHeight="1" spans="1:3">
      <c r="A17" s="595">
        <v>214</v>
      </c>
      <c r="B17" s="596" t="s">
        <v>108</v>
      </c>
      <c r="C17" s="597">
        <v>50671.55</v>
      </c>
    </row>
    <row r="18" ht="21.9" customHeight="1" spans="1:3">
      <c r="A18" s="595">
        <v>215</v>
      </c>
      <c r="B18" s="596" t="s">
        <v>109</v>
      </c>
      <c r="C18" s="597">
        <v>50050.5</v>
      </c>
    </row>
    <row r="19" ht="21.9" customHeight="1" spans="1:3">
      <c r="A19" s="595">
        <v>216</v>
      </c>
      <c r="B19" s="596" t="s">
        <v>110</v>
      </c>
      <c r="C19" s="597">
        <v>4599</v>
      </c>
    </row>
    <row r="20" ht="21.9" customHeight="1" spans="1:3">
      <c r="A20" s="595">
        <v>217</v>
      </c>
      <c r="B20" s="596" t="s">
        <v>111</v>
      </c>
      <c r="C20" s="597">
        <v>540</v>
      </c>
    </row>
    <row r="21" ht="21.9" customHeight="1" spans="1:3">
      <c r="A21" s="595">
        <v>219</v>
      </c>
      <c r="B21" s="596" t="s">
        <v>112</v>
      </c>
      <c r="C21" s="597">
        <v>700</v>
      </c>
    </row>
    <row r="22" ht="21.9" customHeight="1" spans="1:3">
      <c r="A22" s="595">
        <v>220</v>
      </c>
      <c r="B22" s="596" t="s">
        <v>113</v>
      </c>
      <c r="C22" s="597">
        <v>9466.47</v>
      </c>
    </row>
    <row r="23" ht="21.9" customHeight="1" spans="1:3">
      <c r="A23" s="595">
        <v>221</v>
      </c>
      <c r="B23" s="596" t="s">
        <v>114</v>
      </c>
      <c r="C23" s="597">
        <v>27644.64</v>
      </c>
    </row>
    <row r="24" ht="21.9" customHeight="1" spans="1:3">
      <c r="A24" s="595">
        <v>222</v>
      </c>
      <c r="B24" s="596" t="s">
        <v>115</v>
      </c>
      <c r="C24" s="597">
        <v>6473</v>
      </c>
    </row>
    <row r="25" ht="21.9" customHeight="1" spans="1:3">
      <c r="A25" s="595">
        <v>224</v>
      </c>
      <c r="B25" s="596" t="s">
        <v>116</v>
      </c>
      <c r="C25" s="597">
        <v>20886.34</v>
      </c>
    </row>
    <row r="26" ht="21.9" customHeight="1" spans="1:3">
      <c r="A26" s="595">
        <v>227</v>
      </c>
      <c r="B26" s="596" t="s">
        <v>117</v>
      </c>
      <c r="C26" s="597">
        <v>0</v>
      </c>
    </row>
    <row r="27" ht="21.9" customHeight="1" spans="1:3">
      <c r="A27" s="595">
        <v>229</v>
      </c>
      <c r="B27" s="596" t="s">
        <v>118</v>
      </c>
      <c r="C27" s="597">
        <v>3001</v>
      </c>
    </row>
    <row r="28" ht="21.9" customHeight="1" spans="1:3">
      <c r="A28" s="595">
        <v>232</v>
      </c>
      <c r="B28" s="596" t="s">
        <v>119</v>
      </c>
      <c r="C28" s="597">
        <v>33054</v>
      </c>
    </row>
    <row r="29" ht="21.9" customHeight="1" spans="1:3">
      <c r="A29" s="595">
        <v>233</v>
      </c>
      <c r="B29" s="596" t="s">
        <v>120</v>
      </c>
      <c r="C29" s="597">
        <v>66</v>
      </c>
    </row>
    <row r="30" ht="21.9" customHeight="1" spans="1:3">
      <c r="A30" s="598"/>
      <c r="B30" s="599"/>
      <c r="C30" s="441"/>
    </row>
    <row r="31" ht="21.9" customHeight="1" spans="1:3">
      <c r="A31" s="513"/>
      <c r="B31" s="600" t="s">
        <v>121</v>
      </c>
      <c r="C31" s="441">
        <f>SUM(XFD32,XFD36)</f>
        <v>0</v>
      </c>
    </row>
    <row r="32" ht="21.9" customHeight="1" spans="1:3">
      <c r="A32" s="513">
        <v>230</v>
      </c>
      <c r="B32" s="422" t="s">
        <v>122</v>
      </c>
      <c r="C32" s="438">
        <f>XFD33+XFD34+XFD35</f>
        <v>0</v>
      </c>
    </row>
    <row r="33" ht="21.9" customHeight="1" spans="1:3">
      <c r="A33" s="513">
        <v>23006</v>
      </c>
      <c r="B33" s="422" t="s">
        <v>123</v>
      </c>
      <c r="C33" s="438">
        <v>117343</v>
      </c>
    </row>
    <row r="34" ht="21.9" customHeight="1" spans="1:4">
      <c r="A34" s="513">
        <v>23009</v>
      </c>
      <c r="B34" s="422" t="s">
        <v>124</v>
      </c>
      <c r="C34" s="438">
        <v>193286</v>
      </c>
      <c r="D34" s="601"/>
    </row>
    <row r="35" ht="21.9" customHeight="1" spans="1:3">
      <c r="A35" s="513">
        <v>23015</v>
      </c>
      <c r="B35" s="422" t="s">
        <v>125</v>
      </c>
      <c r="C35" s="438">
        <v>19282</v>
      </c>
    </row>
    <row r="36" ht="21.9" customHeight="1" spans="1:3">
      <c r="A36" s="513">
        <v>231</v>
      </c>
      <c r="B36" s="422" t="s">
        <v>126</v>
      </c>
      <c r="C36" s="438">
        <f>XFD37</f>
        <v>0</v>
      </c>
    </row>
    <row r="37" ht="21.9" customHeight="1" spans="1:3">
      <c r="A37" s="513">
        <v>23103</v>
      </c>
      <c r="B37" s="422" t="s">
        <v>127</v>
      </c>
      <c r="C37" s="438">
        <v>61307</v>
      </c>
    </row>
    <row r="38" ht="21.9" customHeight="1" spans="1:3">
      <c r="A38" s="513"/>
      <c r="B38" s="422"/>
      <c r="C38" s="438"/>
    </row>
    <row r="39" ht="21.9" customHeight="1" spans="1:3">
      <c r="A39" s="602"/>
      <c r="B39" s="594" t="s">
        <v>128</v>
      </c>
      <c r="C39" s="436">
        <f>XFD31+XFD5</f>
        <v>0</v>
      </c>
    </row>
  </sheetData>
  <mergeCells count="1">
    <mergeCell ref="A2:C2"/>
  </mergeCells>
  <pageMargins left="0.904861" right="0.904861" top="0.944444" bottom="0.747917" header="0.314583" footer="0.511806"/>
  <pageSetup paperSize="9" scale="90" firstPageNumber="3" orientation="portrait" useFirstPageNumber="1" horizontalDpi="600" verticalDpi="600"/>
  <headerFooter>
    <oddFooter>&amp;C&amp;"Times New Roman"&amp;12—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J18" sqref="J18"/>
    </sheetView>
  </sheetViews>
  <sheetFormatPr defaultColWidth="9" defaultRowHeight="15" customHeight="1"/>
  <cols>
    <col min="1" max="1" width="14.1083333333333" style="4" customWidth="1"/>
    <col min="2" max="2" width="32.8833333333333" style="4" customWidth="1"/>
    <col min="3" max="5" width="11.775" style="3" customWidth="1"/>
    <col min="6" max="6" width="10.8833333333333" style="4" customWidth="1"/>
    <col min="7" max="7" width="13.775" style="4" customWidth="1"/>
    <col min="8" max="8" width="18.6666666666667" style="4" customWidth="1"/>
    <col min="9" max="9" width="28.1083333333333" style="4" customWidth="1"/>
    <col min="10" max="10" width="41.6666666666667" style="4" customWidth="1"/>
    <col min="11" max="257" width="9" style="4" customWidth="1"/>
  </cols>
  <sheetData>
    <row r="1" ht="21" customHeight="1" spans="1:1">
      <c r="A1" s="1" t="s">
        <v>1156</v>
      </c>
    </row>
    <row r="2" s="273" customFormat="1" ht="24" customHeight="1" spans="1:10">
      <c r="A2" s="5" t="s">
        <v>1157</v>
      </c>
      <c r="B2" s="86"/>
      <c r="C2" s="86"/>
      <c r="D2" s="86"/>
      <c r="E2" s="86"/>
      <c r="H2" s="278" t="s">
        <v>1157</v>
      </c>
      <c r="I2" s="278"/>
      <c r="J2" s="278"/>
    </row>
    <row r="3" s="274" customFormat="1" ht="18.75" customHeight="1" spans="1:10">
      <c r="A3" s="4"/>
      <c r="B3" s="4"/>
      <c r="C3" s="3"/>
      <c r="D3" s="3"/>
      <c r="E3" s="88" t="s">
        <v>1000</v>
      </c>
      <c r="H3" s="279"/>
      <c r="I3" s="279"/>
      <c r="J3" s="291" t="s">
        <v>1000</v>
      </c>
    </row>
    <row r="4" s="275" customFormat="1" ht="22.05" customHeight="1" spans="1:10">
      <c r="A4" s="280" t="s">
        <v>1158</v>
      </c>
      <c r="B4" s="281"/>
      <c r="C4" s="282" t="s">
        <v>703</v>
      </c>
      <c r="D4" s="282"/>
      <c r="E4" s="282"/>
      <c r="H4" s="282" t="s">
        <v>1159</v>
      </c>
      <c r="I4" s="282"/>
      <c r="J4" s="282" t="s">
        <v>703</v>
      </c>
    </row>
    <row r="5" s="275" customFormat="1" ht="22.05" customHeight="1" spans="1:10">
      <c r="A5" s="89" t="s">
        <v>94</v>
      </c>
      <c r="B5" s="89" t="s">
        <v>95</v>
      </c>
      <c r="C5" s="89" t="s">
        <v>686</v>
      </c>
      <c r="D5" s="89" t="s">
        <v>1160</v>
      </c>
      <c r="E5" s="89" t="s">
        <v>1161</v>
      </c>
      <c r="H5" s="283" t="s">
        <v>94</v>
      </c>
      <c r="I5" s="283" t="s">
        <v>95</v>
      </c>
      <c r="J5" s="283" t="s">
        <v>1162</v>
      </c>
    </row>
    <row r="6" s="276" customFormat="1" ht="22.05" customHeight="1" spans="1:10">
      <c r="A6" s="284"/>
      <c r="B6" s="285" t="s">
        <v>686</v>
      </c>
      <c r="C6" s="286">
        <v>140331.904904</v>
      </c>
      <c r="D6" s="286">
        <v>128819.012724</v>
      </c>
      <c r="E6" s="286">
        <v>11512.89218</v>
      </c>
      <c r="H6" s="287"/>
      <c r="I6" s="285" t="s">
        <v>686</v>
      </c>
      <c r="J6" s="292">
        <f>XFD7+XFD12+XFD31+XFD23+XFD29+XFD25</f>
        <v>0</v>
      </c>
    </row>
    <row r="7" s="274" customFormat="1" ht="22.05" customHeight="1" spans="1:10">
      <c r="A7" s="287" t="s">
        <v>1163</v>
      </c>
      <c r="B7" s="288" t="s">
        <v>1164</v>
      </c>
      <c r="C7" s="289">
        <v>123663.373396</v>
      </c>
      <c r="D7" s="289">
        <v>123663.373396</v>
      </c>
      <c r="E7" s="289"/>
      <c r="H7" s="284">
        <v>501</v>
      </c>
      <c r="I7" s="285" t="s">
        <v>1145</v>
      </c>
      <c r="J7" s="292">
        <f>SUM(XFD8:XFD11)</f>
        <v>0</v>
      </c>
    </row>
    <row r="8" s="274" customFormat="1" ht="22.05" customHeight="1" spans="1:10">
      <c r="A8" s="287" t="s">
        <v>1165</v>
      </c>
      <c r="B8" s="288" t="s">
        <v>1166</v>
      </c>
      <c r="C8" s="289">
        <v>25089.6336</v>
      </c>
      <c r="D8" s="289">
        <v>25089.6336</v>
      </c>
      <c r="E8" s="289"/>
      <c r="H8" s="287">
        <v>50101</v>
      </c>
      <c r="I8" s="293" t="s">
        <v>1167</v>
      </c>
      <c r="J8" s="294">
        <v>37661.99</v>
      </c>
    </row>
    <row r="9" s="274" customFormat="1" ht="22.05" customHeight="1" spans="1:10">
      <c r="A9" s="287" t="s">
        <v>1168</v>
      </c>
      <c r="B9" s="288" t="s">
        <v>1169</v>
      </c>
      <c r="C9" s="289">
        <v>15018.658058</v>
      </c>
      <c r="D9" s="289">
        <v>15018.658058</v>
      </c>
      <c r="E9" s="289"/>
      <c r="H9" s="287">
        <v>50102</v>
      </c>
      <c r="I9" s="293" t="s">
        <v>1170</v>
      </c>
      <c r="J9" s="294">
        <v>6500.26</v>
      </c>
    </row>
    <row r="10" s="274" customFormat="1" ht="22.05" customHeight="1" spans="1:10">
      <c r="A10" s="287" t="s">
        <v>1171</v>
      </c>
      <c r="B10" s="288" t="s">
        <v>1172</v>
      </c>
      <c r="C10" s="289">
        <v>23435.827457</v>
      </c>
      <c r="D10" s="289">
        <v>23435.827457</v>
      </c>
      <c r="E10" s="289"/>
      <c r="H10" s="287">
        <v>50103</v>
      </c>
      <c r="I10" s="293" t="s">
        <v>611</v>
      </c>
      <c r="J10" s="294">
        <v>2592.53</v>
      </c>
    </row>
    <row r="11" s="274" customFormat="1" ht="22.05" customHeight="1" spans="1:10">
      <c r="A11" s="287" t="s">
        <v>1173</v>
      </c>
      <c r="B11" s="288" t="s">
        <v>1174</v>
      </c>
      <c r="C11" s="289">
        <v>6716.836694</v>
      </c>
      <c r="D11" s="289">
        <v>6716.836694</v>
      </c>
      <c r="E11" s="289"/>
      <c r="H11" s="287">
        <v>50199</v>
      </c>
      <c r="I11" s="287" t="s">
        <v>1175</v>
      </c>
      <c r="J11" s="294">
        <v>5429.31</v>
      </c>
    </row>
    <row r="12" s="274" customFormat="1" ht="22.05" customHeight="1" spans="1:10">
      <c r="A12" s="287" t="s">
        <v>1176</v>
      </c>
      <c r="B12" s="288" t="s">
        <v>1177</v>
      </c>
      <c r="C12" s="289">
        <v>7783.746472</v>
      </c>
      <c r="D12" s="289">
        <v>7783.746472</v>
      </c>
      <c r="E12" s="289"/>
      <c r="H12" s="284">
        <v>502</v>
      </c>
      <c r="I12" s="285" t="s">
        <v>1146</v>
      </c>
      <c r="J12" s="292">
        <f>SUM(XFD13:XFD22)</f>
        <v>0</v>
      </c>
    </row>
    <row r="13" s="274" customFormat="1" ht="22.05" customHeight="1" spans="1:10">
      <c r="A13" s="287" t="s">
        <v>1178</v>
      </c>
      <c r="B13" s="288" t="s">
        <v>1179</v>
      </c>
      <c r="C13" s="289">
        <v>1099.875754</v>
      </c>
      <c r="D13" s="289">
        <v>1099.875754</v>
      </c>
      <c r="E13" s="289"/>
      <c r="H13" s="287">
        <v>50201</v>
      </c>
      <c r="I13" s="293" t="s">
        <v>1180</v>
      </c>
      <c r="J13" s="294">
        <v>5247.1</v>
      </c>
    </row>
    <row r="14" s="274" customFormat="1" ht="22.05" customHeight="1" spans="1:10">
      <c r="A14" s="287" t="s">
        <v>1181</v>
      </c>
      <c r="B14" s="288" t="s">
        <v>1182</v>
      </c>
      <c r="C14" s="289">
        <v>3773.433879</v>
      </c>
      <c r="D14" s="289">
        <v>3773.433879</v>
      </c>
      <c r="E14" s="289"/>
      <c r="H14" s="287">
        <v>50202</v>
      </c>
      <c r="I14" s="287" t="s">
        <v>1183</v>
      </c>
      <c r="J14" s="294">
        <v>130.54</v>
      </c>
    </row>
    <row r="15" s="274" customFormat="1" ht="22.05" customHeight="1" spans="1:10">
      <c r="A15" s="287" t="s">
        <v>1184</v>
      </c>
      <c r="B15" s="288" t="s">
        <v>1185</v>
      </c>
      <c r="C15" s="289">
        <v>1195.50716</v>
      </c>
      <c r="D15" s="289">
        <v>1195.50716</v>
      </c>
      <c r="E15" s="289"/>
      <c r="H15" s="287">
        <v>50203</v>
      </c>
      <c r="I15" s="293" t="s">
        <v>1186</v>
      </c>
      <c r="J15" s="294">
        <v>123.11</v>
      </c>
    </row>
    <row r="16" s="274" customFormat="1" ht="22.05" customHeight="1" spans="1:10">
      <c r="A16" s="287" t="s">
        <v>1187</v>
      </c>
      <c r="B16" s="288" t="s">
        <v>1188</v>
      </c>
      <c r="C16" s="289">
        <v>1336.832006</v>
      </c>
      <c r="D16" s="289">
        <v>1336.832006</v>
      </c>
      <c r="E16" s="289"/>
      <c r="H16" s="287">
        <v>50204</v>
      </c>
      <c r="I16" s="293" t="s">
        <v>1189</v>
      </c>
      <c r="J16" s="294">
        <v>62</v>
      </c>
    </row>
    <row r="17" s="274" customFormat="1" ht="22.05" customHeight="1" spans="1:10">
      <c r="A17" s="287" t="s">
        <v>1190</v>
      </c>
      <c r="B17" s="288" t="s">
        <v>611</v>
      </c>
      <c r="C17" s="289">
        <v>5952.187787</v>
      </c>
      <c r="D17" s="289">
        <v>5952.187787</v>
      </c>
      <c r="E17" s="289"/>
      <c r="H17" s="287">
        <v>50205</v>
      </c>
      <c r="I17" s="293" t="s">
        <v>1191</v>
      </c>
      <c r="J17" s="294">
        <v>286.57</v>
      </c>
    </row>
    <row r="18" s="274" customFormat="1" ht="22.05" customHeight="1" spans="1:10">
      <c r="A18" s="287" t="s">
        <v>1192</v>
      </c>
      <c r="B18" s="288" t="s">
        <v>1193</v>
      </c>
      <c r="C18" s="289">
        <v>32260.834529</v>
      </c>
      <c r="D18" s="289">
        <v>32260.834529</v>
      </c>
      <c r="E18" s="289"/>
      <c r="H18" s="287">
        <v>50206</v>
      </c>
      <c r="I18" s="293" t="s">
        <v>1194</v>
      </c>
      <c r="J18" s="294">
        <v>160.35</v>
      </c>
    </row>
    <row r="19" s="274" customFormat="1" ht="22.05" customHeight="1" spans="1:10">
      <c r="A19" s="287" t="s">
        <v>1195</v>
      </c>
      <c r="B19" s="288" t="s">
        <v>1196</v>
      </c>
      <c r="C19" s="289">
        <v>11290.475079</v>
      </c>
      <c r="D19" s="289"/>
      <c r="E19" s="289">
        <v>11290.475079</v>
      </c>
      <c r="H19" s="287">
        <v>50207</v>
      </c>
      <c r="I19" s="287" t="s">
        <v>1197</v>
      </c>
      <c r="J19" s="294">
        <v>94.54</v>
      </c>
    </row>
    <row r="20" s="274" customFormat="1" ht="22.05" customHeight="1" spans="1:10">
      <c r="A20" s="287" t="s">
        <v>1198</v>
      </c>
      <c r="B20" s="288" t="s">
        <v>1199</v>
      </c>
      <c r="C20" s="289">
        <v>733.485902</v>
      </c>
      <c r="D20" s="289"/>
      <c r="E20" s="289">
        <v>733.485902</v>
      </c>
      <c r="H20" s="287">
        <v>50208</v>
      </c>
      <c r="I20" s="293" t="s">
        <v>1200</v>
      </c>
      <c r="J20" s="294">
        <v>378.91</v>
      </c>
    </row>
    <row r="21" s="274" customFormat="1" ht="22.05" customHeight="1" spans="1:10">
      <c r="A21" s="287" t="s">
        <v>1201</v>
      </c>
      <c r="B21" s="288" t="s">
        <v>1202</v>
      </c>
      <c r="C21" s="289">
        <v>211.146544</v>
      </c>
      <c r="D21" s="289"/>
      <c r="E21" s="289">
        <v>211.146544</v>
      </c>
      <c r="H21" s="287">
        <v>50209</v>
      </c>
      <c r="I21" s="287" t="s">
        <v>1203</v>
      </c>
      <c r="J21" s="294">
        <v>209.95</v>
      </c>
    </row>
    <row r="22" s="274" customFormat="1" ht="22.05" customHeight="1" spans="1:10">
      <c r="A22" s="287" t="s">
        <v>1204</v>
      </c>
      <c r="B22" s="288" t="s">
        <v>1205</v>
      </c>
      <c r="C22" s="289">
        <v>13.25</v>
      </c>
      <c r="D22" s="289"/>
      <c r="E22" s="289">
        <v>13.25</v>
      </c>
      <c r="H22" s="287">
        <v>50299</v>
      </c>
      <c r="I22" s="293" t="s">
        <v>1206</v>
      </c>
      <c r="J22" s="294">
        <v>999.67</v>
      </c>
    </row>
    <row r="23" s="274" customFormat="1" ht="22.05" customHeight="1" spans="1:10">
      <c r="A23" s="287" t="s">
        <v>1207</v>
      </c>
      <c r="B23" s="288" t="s">
        <v>1208</v>
      </c>
      <c r="C23" s="289">
        <v>0.8</v>
      </c>
      <c r="D23" s="289"/>
      <c r="E23" s="289">
        <v>0.8</v>
      </c>
      <c r="H23" s="284">
        <v>503</v>
      </c>
      <c r="I23" s="285" t="s">
        <v>1147</v>
      </c>
      <c r="J23" s="292">
        <f>XFD24</f>
        <v>0</v>
      </c>
    </row>
    <row r="24" s="274" customFormat="1" ht="22.05" customHeight="1" spans="1:10">
      <c r="A24" s="287" t="s">
        <v>1209</v>
      </c>
      <c r="B24" s="288" t="s">
        <v>1210</v>
      </c>
      <c r="C24" s="289">
        <v>247.2733</v>
      </c>
      <c r="D24" s="289"/>
      <c r="E24" s="289">
        <v>247.2733</v>
      </c>
      <c r="H24" s="82">
        <v>50306</v>
      </c>
      <c r="I24" s="295" t="s">
        <v>1211</v>
      </c>
      <c r="J24" s="294">
        <v>154.6</v>
      </c>
    </row>
    <row r="25" s="274" customFormat="1" ht="22.05" customHeight="1" spans="1:10">
      <c r="A25" s="287" t="s">
        <v>1212</v>
      </c>
      <c r="B25" s="288" t="s">
        <v>1213</v>
      </c>
      <c r="C25" s="289">
        <v>886.306657</v>
      </c>
      <c r="D25" s="289"/>
      <c r="E25" s="289">
        <v>886.306657</v>
      </c>
      <c r="H25" s="284">
        <v>505</v>
      </c>
      <c r="I25" s="285" t="s">
        <v>1149</v>
      </c>
      <c r="J25" s="292">
        <f>SUM(XFD26:XFD28)</f>
        <v>0</v>
      </c>
    </row>
    <row r="26" s="274" customFormat="1" ht="22.05" customHeight="1" spans="1:10">
      <c r="A26" s="287" t="s">
        <v>1214</v>
      </c>
      <c r="B26" s="288" t="s">
        <v>1215</v>
      </c>
      <c r="C26" s="289">
        <v>269.92018</v>
      </c>
      <c r="D26" s="289"/>
      <c r="E26" s="289">
        <v>269.92018</v>
      </c>
      <c r="H26" s="287">
        <v>50501</v>
      </c>
      <c r="I26" s="293" t="s">
        <v>1164</v>
      </c>
      <c r="J26" s="294">
        <v>71478.37</v>
      </c>
    </row>
    <row r="27" s="274" customFormat="1" ht="22.05" customHeight="1" spans="1:10">
      <c r="A27" s="287" t="s">
        <v>1216</v>
      </c>
      <c r="B27" s="288" t="s">
        <v>1217</v>
      </c>
      <c r="C27" s="289">
        <v>69.7807</v>
      </c>
      <c r="D27" s="289"/>
      <c r="E27" s="289">
        <v>69.7807</v>
      </c>
      <c r="H27" s="287">
        <v>50502</v>
      </c>
      <c r="I27" s="293" t="s">
        <v>1196</v>
      </c>
      <c r="J27" s="294">
        <v>3598.27</v>
      </c>
    </row>
    <row r="28" s="274" customFormat="1" ht="22.05" customHeight="1" spans="1:10">
      <c r="A28" s="287" t="s">
        <v>1218</v>
      </c>
      <c r="B28" s="288" t="s">
        <v>1219</v>
      </c>
      <c r="C28" s="289">
        <v>412.1442</v>
      </c>
      <c r="D28" s="289"/>
      <c r="E28" s="289">
        <v>412.1442</v>
      </c>
      <c r="H28" s="287">
        <v>50599</v>
      </c>
      <c r="I28" s="293" t="s">
        <v>1220</v>
      </c>
      <c r="J28" s="294"/>
    </row>
    <row r="29" s="274" customFormat="1" ht="22.05" customHeight="1" spans="1:10">
      <c r="A29" s="287" t="s">
        <v>1221</v>
      </c>
      <c r="B29" s="288" t="s">
        <v>1222</v>
      </c>
      <c r="C29" s="289">
        <v>880.194208</v>
      </c>
      <c r="D29" s="289"/>
      <c r="E29" s="289">
        <v>880.194208</v>
      </c>
      <c r="H29" s="290">
        <v>506</v>
      </c>
      <c r="I29" s="296" t="s">
        <v>1150</v>
      </c>
      <c r="J29" s="292">
        <f>XFD30</f>
        <v>0</v>
      </c>
    </row>
    <row r="30" s="274" customFormat="1" ht="22.05" customHeight="1" spans="1:10">
      <c r="A30" s="287" t="s">
        <v>1223</v>
      </c>
      <c r="B30" s="288" t="s">
        <v>1224</v>
      </c>
      <c r="C30" s="289">
        <v>131.32</v>
      </c>
      <c r="D30" s="289"/>
      <c r="E30" s="289">
        <v>131.32</v>
      </c>
      <c r="H30" s="82">
        <v>50601</v>
      </c>
      <c r="I30" s="295" t="s">
        <v>1225</v>
      </c>
      <c r="J30" s="294">
        <v>67.82</v>
      </c>
    </row>
    <row r="31" s="274" customFormat="1" ht="22.05" customHeight="1" spans="1:10">
      <c r="A31" s="287" t="s">
        <v>1226</v>
      </c>
      <c r="B31" s="288" t="s">
        <v>1227</v>
      </c>
      <c r="C31" s="289">
        <v>388.972937</v>
      </c>
      <c r="D31" s="289"/>
      <c r="E31" s="289">
        <v>388.972937</v>
      </c>
      <c r="H31" s="284">
        <v>509</v>
      </c>
      <c r="I31" s="285" t="s">
        <v>1152</v>
      </c>
      <c r="J31" s="292">
        <f>SUM(XFD32:XFD35)</f>
        <v>0</v>
      </c>
    </row>
    <row r="32" s="274" customFormat="1" ht="22.05" customHeight="1" spans="1:10">
      <c r="A32" s="287" t="s">
        <v>1228</v>
      </c>
      <c r="B32" s="288" t="s">
        <v>1229</v>
      </c>
      <c r="C32" s="289">
        <v>105.112</v>
      </c>
      <c r="D32" s="289"/>
      <c r="E32" s="289">
        <v>105.112</v>
      </c>
      <c r="H32" s="287">
        <v>50901</v>
      </c>
      <c r="I32" s="293" t="s">
        <v>1230</v>
      </c>
      <c r="J32" s="294">
        <v>341.97</v>
      </c>
    </row>
    <row r="33" s="274" customFormat="1" ht="22.05" customHeight="1" spans="1:10">
      <c r="A33" s="287" t="s">
        <v>1231</v>
      </c>
      <c r="B33" s="288" t="s">
        <v>1232</v>
      </c>
      <c r="C33" s="289">
        <v>159.203309</v>
      </c>
      <c r="D33" s="289"/>
      <c r="E33" s="289">
        <v>159.203309</v>
      </c>
      <c r="H33" s="287">
        <v>50902</v>
      </c>
      <c r="I33" s="293" t="s">
        <v>1233</v>
      </c>
      <c r="J33" s="294"/>
    </row>
    <row r="34" s="274" customFormat="1" ht="22.05" customHeight="1" spans="1:10">
      <c r="A34" s="287" t="s">
        <v>1234</v>
      </c>
      <c r="B34" s="288" t="s">
        <v>1186</v>
      </c>
      <c r="C34" s="289">
        <v>188.998521</v>
      </c>
      <c r="D34" s="289"/>
      <c r="E34" s="289">
        <v>188.998521</v>
      </c>
      <c r="H34" s="287">
        <v>50905</v>
      </c>
      <c r="I34" s="293" t="s">
        <v>1235</v>
      </c>
      <c r="J34" s="294">
        <v>4653.67</v>
      </c>
    </row>
    <row r="35" s="274" customFormat="1" ht="22.05" customHeight="1" spans="1:10">
      <c r="A35" s="287" t="s">
        <v>1236</v>
      </c>
      <c r="B35" s="288" t="s">
        <v>1136</v>
      </c>
      <c r="C35" s="289">
        <v>218.233957</v>
      </c>
      <c r="D35" s="289"/>
      <c r="E35" s="289">
        <v>218.233957</v>
      </c>
      <c r="H35" s="287">
        <v>50999</v>
      </c>
      <c r="I35" s="297" t="s">
        <v>1237</v>
      </c>
      <c r="J35" s="294">
        <v>160</v>
      </c>
    </row>
    <row r="36" s="277" customFormat="1" ht="22.05" customHeight="1" spans="1:5">
      <c r="A36" s="287" t="s">
        <v>1238</v>
      </c>
      <c r="B36" s="288" t="s">
        <v>1239</v>
      </c>
      <c r="C36" s="289">
        <v>56.611</v>
      </c>
      <c r="D36" s="289"/>
      <c r="E36" s="289">
        <v>56.611</v>
      </c>
    </row>
    <row r="37" s="277" customFormat="1" ht="22.05" customHeight="1" spans="1:5">
      <c r="A37" s="287" t="s">
        <v>1240</v>
      </c>
      <c r="B37" s="288" t="s">
        <v>1241</v>
      </c>
      <c r="C37" s="289">
        <v>65.8</v>
      </c>
      <c r="D37" s="289"/>
      <c r="E37" s="289">
        <v>65.8</v>
      </c>
    </row>
    <row r="38" s="277" customFormat="1" ht="22.05" customHeight="1" spans="1:5">
      <c r="A38" s="287" t="s">
        <v>1242</v>
      </c>
      <c r="B38" s="288" t="s">
        <v>1243</v>
      </c>
      <c r="C38" s="289">
        <v>7.65</v>
      </c>
      <c r="D38" s="289"/>
      <c r="E38" s="289">
        <v>7.65</v>
      </c>
    </row>
    <row r="39" s="277" customFormat="1" ht="22.05" customHeight="1" spans="1:5">
      <c r="A39" s="287" t="s">
        <v>1244</v>
      </c>
      <c r="B39" s="288" t="s">
        <v>1245</v>
      </c>
      <c r="C39" s="289">
        <v>238.729398</v>
      </c>
      <c r="D39" s="289"/>
      <c r="E39" s="289">
        <v>238.729398</v>
      </c>
    </row>
    <row r="40" s="277" customFormat="1" ht="22.05" customHeight="1" spans="1:5">
      <c r="A40" s="287" t="s">
        <v>1246</v>
      </c>
      <c r="B40" s="288" t="s">
        <v>1191</v>
      </c>
      <c r="C40" s="289">
        <v>183.979762</v>
      </c>
      <c r="D40" s="289"/>
      <c r="E40" s="289">
        <v>183.979762</v>
      </c>
    </row>
    <row r="41" s="277" customFormat="1" ht="22.05" customHeight="1" spans="1:5">
      <c r="A41" s="287" t="s">
        <v>1247</v>
      </c>
      <c r="B41" s="288" t="s">
        <v>1248</v>
      </c>
      <c r="C41" s="289">
        <v>1174.229271</v>
      </c>
      <c r="D41" s="289"/>
      <c r="E41" s="289">
        <v>1174.229271</v>
      </c>
    </row>
    <row r="42" s="277" customFormat="1" ht="22.05" customHeight="1" spans="1:5">
      <c r="A42" s="287" t="s">
        <v>1249</v>
      </c>
      <c r="B42" s="288" t="s">
        <v>1250</v>
      </c>
      <c r="C42" s="289">
        <v>718.058422</v>
      </c>
      <c r="D42" s="289"/>
      <c r="E42" s="289">
        <v>718.058422</v>
      </c>
    </row>
    <row r="43" s="277" customFormat="1" ht="22.05" customHeight="1" spans="1:5">
      <c r="A43" s="287" t="s">
        <v>1251</v>
      </c>
      <c r="B43" s="288" t="s">
        <v>1200</v>
      </c>
      <c r="C43" s="289">
        <v>628.199875</v>
      </c>
      <c r="D43" s="289"/>
      <c r="E43" s="289">
        <v>628.199875</v>
      </c>
    </row>
    <row r="44" s="277" customFormat="1" ht="22.05" customHeight="1" spans="1:5">
      <c r="A44" s="287" t="s">
        <v>1252</v>
      </c>
      <c r="B44" s="288" t="s">
        <v>1253</v>
      </c>
      <c r="C44" s="289">
        <v>1633.909485</v>
      </c>
      <c r="D44" s="289"/>
      <c r="E44" s="289">
        <v>1633.909485</v>
      </c>
    </row>
    <row r="45" s="277" customFormat="1" ht="22.05" customHeight="1" spans="1:5">
      <c r="A45" s="287" t="s">
        <v>1254</v>
      </c>
      <c r="B45" s="288" t="s">
        <v>1255</v>
      </c>
      <c r="C45" s="289">
        <v>1.7</v>
      </c>
      <c r="D45" s="289"/>
      <c r="E45" s="289">
        <v>1.7</v>
      </c>
    </row>
    <row r="46" s="277" customFormat="1" ht="22.05" customHeight="1" spans="1:5">
      <c r="A46" s="287" t="s">
        <v>1256</v>
      </c>
      <c r="B46" s="288" t="s">
        <v>1206</v>
      </c>
      <c r="C46" s="289">
        <v>1665.465451</v>
      </c>
      <c r="D46" s="289"/>
      <c r="E46" s="289">
        <v>1665.465451</v>
      </c>
    </row>
    <row r="47" s="277" customFormat="1" ht="22.05" customHeight="1" spans="1:5">
      <c r="A47" s="287" t="s">
        <v>1257</v>
      </c>
      <c r="B47" s="288" t="s">
        <v>1152</v>
      </c>
      <c r="C47" s="289">
        <v>5155.639328</v>
      </c>
      <c r="D47" s="289">
        <v>5155.639328</v>
      </c>
      <c r="E47" s="289"/>
    </row>
    <row r="48" s="277" customFormat="1" ht="22.05" customHeight="1" spans="1:5">
      <c r="A48" s="287" t="s">
        <v>1258</v>
      </c>
      <c r="B48" s="288" t="s">
        <v>1259</v>
      </c>
      <c r="C48" s="289">
        <v>171.342145</v>
      </c>
      <c r="D48" s="289">
        <v>171.342145</v>
      </c>
      <c r="E48" s="289"/>
    </row>
    <row r="49" s="277" customFormat="1" ht="22.05" customHeight="1" spans="1:5">
      <c r="A49" s="287" t="s">
        <v>1260</v>
      </c>
      <c r="B49" s="288" t="s">
        <v>1261</v>
      </c>
      <c r="C49" s="289">
        <v>4482.331166</v>
      </c>
      <c r="D49" s="289">
        <v>4482.331166</v>
      </c>
      <c r="E49" s="289"/>
    </row>
    <row r="50" s="277" customFormat="1" ht="22.05" customHeight="1" spans="1:5">
      <c r="A50" s="287" t="s">
        <v>1262</v>
      </c>
      <c r="B50" s="288" t="s">
        <v>1263</v>
      </c>
      <c r="C50" s="289">
        <v>341.966017</v>
      </c>
      <c r="D50" s="289">
        <v>341.966017</v>
      </c>
      <c r="E50" s="289"/>
    </row>
    <row r="51" s="277" customFormat="1" ht="22.05" customHeight="1" spans="1:5">
      <c r="A51" s="287" t="s">
        <v>1264</v>
      </c>
      <c r="B51" s="288" t="s">
        <v>1237</v>
      </c>
      <c r="C51" s="289">
        <v>160</v>
      </c>
      <c r="D51" s="289">
        <v>160</v>
      </c>
      <c r="E51" s="289"/>
    </row>
    <row r="52" s="277" customFormat="1" ht="22.05" customHeight="1" spans="1:5">
      <c r="A52" s="287" t="s">
        <v>1265</v>
      </c>
      <c r="B52" s="288" t="s">
        <v>1266</v>
      </c>
      <c r="C52" s="289">
        <v>222.417101</v>
      </c>
      <c r="D52" s="289"/>
      <c r="E52" s="289">
        <v>222.417101</v>
      </c>
    </row>
    <row r="53" s="277" customFormat="1" ht="22.05" customHeight="1" spans="1:5">
      <c r="A53" s="287" t="s">
        <v>1267</v>
      </c>
      <c r="B53" s="288" t="s">
        <v>1268</v>
      </c>
      <c r="C53" s="289">
        <v>222.417101</v>
      </c>
      <c r="D53" s="289"/>
      <c r="E53" s="289">
        <v>222.417101</v>
      </c>
    </row>
  </sheetData>
  <mergeCells count="3">
    <mergeCell ref="A2:E2"/>
    <mergeCell ref="H2:J2"/>
    <mergeCell ref="A4:B4"/>
  </mergeCells>
  <pageMargins left="0.751389" right="0.751389" top="1" bottom="0.802778" header="0.5" footer="0.5"/>
  <pageSetup paperSize="9" scale="90" firstPageNumber="66" orientation="portrait" useFirstPageNumber="1" horizontalDpi="600" verticalDpi="600"/>
  <headerFooter>
    <oddFooter>&amp;C&amp;"Times New Roman"&amp;12—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J21" sqref="J21"/>
    </sheetView>
  </sheetViews>
  <sheetFormatPr defaultColWidth="10" defaultRowHeight="15" customHeight="1" outlineLevelCol="2"/>
  <cols>
    <col min="1" max="1" width="27.2166666666667" style="4" customWidth="1"/>
    <col min="2" max="3" width="27" style="4" customWidth="1"/>
    <col min="4" max="257" width="10" style="4" customWidth="1"/>
  </cols>
  <sheetData>
    <row r="1" ht="33" customHeight="1" spans="1:1">
      <c r="A1" s="1" t="s">
        <v>1269</v>
      </c>
    </row>
    <row r="2" ht="40.05" customHeight="1" spans="1:3">
      <c r="A2" s="267" t="s">
        <v>1270</v>
      </c>
      <c r="B2" s="183"/>
      <c r="C2" s="183"/>
    </row>
    <row r="3" s="2" customFormat="1" ht="24" customHeight="1" spans="1:3">
      <c r="A3" s="268" t="s">
        <v>1271</v>
      </c>
      <c r="B3" s="268"/>
      <c r="C3" s="8" t="s">
        <v>1272</v>
      </c>
    </row>
    <row r="4" ht="34.5" customHeight="1" spans="1:3">
      <c r="A4" s="269" t="s">
        <v>671</v>
      </c>
      <c r="B4" s="270" t="s">
        <v>1273</v>
      </c>
      <c r="C4" s="271"/>
    </row>
    <row r="5" ht="34.5" customHeight="1" spans="1:3">
      <c r="A5" s="272"/>
      <c r="B5" s="185" t="s">
        <v>673</v>
      </c>
      <c r="C5" s="185" t="s">
        <v>674</v>
      </c>
    </row>
    <row r="6" ht="34.5" customHeight="1" spans="1:3">
      <c r="A6" s="102" t="s">
        <v>675</v>
      </c>
      <c r="B6" s="92">
        <v>971496</v>
      </c>
      <c r="C6" s="92">
        <v>1052609</v>
      </c>
    </row>
    <row r="7" ht="34.5" customHeight="1" spans="1:3">
      <c r="A7" s="102" t="s">
        <v>676</v>
      </c>
      <c r="B7" s="186">
        <v>223631</v>
      </c>
      <c r="C7" s="187">
        <v>223632</v>
      </c>
    </row>
    <row r="8" ht="34.5" customHeight="1" spans="1:3">
      <c r="A8" s="102" t="s">
        <v>677</v>
      </c>
      <c r="B8" s="186">
        <v>186715</v>
      </c>
      <c r="C8" s="187">
        <v>210934</v>
      </c>
    </row>
    <row r="9" ht="34.5" customHeight="1" spans="1:3">
      <c r="A9" s="102" t="s">
        <v>678</v>
      </c>
      <c r="B9" s="186">
        <v>238876</v>
      </c>
      <c r="C9" s="187">
        <v>265175</v>
      </c>
    </row>
    <row r="10" ht="34.5" customHeight="1" spans="1:3">
      <c r="A10" s="102" t="s">
        <v>679</v>
      </c>
      <c r="B10" s="186">
        <v>322274</v>
      </c>
      <c r="C10" s="187">
        <v>352868</v>
      </c>
    </row>
    <row r="11" ht="34.5" customHeight="1" spans="1:2">
      <c r="A11" s="188" t="s">
        <v>1274</v>
      </c>
      <c r="B11" s="188"/>
    </row>
  </sheetData>
  <mergeCells count="5">
    <mergeCell ref="A2:C2"/>
    <mergeCell ref="A3:B3"/>
    <mergeCell ref="B4:C4"/>
    <mergeCell ref="A11:B11"/>
    <mergeCell ref="A4:A5"/>
  </mergeCells>
  <pageMargins left="0.786806" right="0.786806" top="0.944444" bottom="0.747917" header="0.314583" footer="0.511806"/>
  <pageSetup paperSize="9" scale="90" firstPageNumber="68" orientation="portrait" useFirstPageNumber="1" horizontalDpi="600" verticalDpi="600"/>
  <headerFooter>
    <oddFooter>&amp;C&amp;"Times New Roman"&amp;12— &amp;P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7"/>
  <sheetViews>
    <sheetView showZeros="0" workbookViewId="0">
      <selection activeCell="O27" sqref="O27"/>
    </sheetView>
  </sheetViews>
  <sheetFormatPr defaultColWidth="9" defaultRowHeight="15.75" customHeight="1" outlineLevelCol="3"/>
  <cols>
    <col min="1" max="1" width="16.1083333333333" style="208" customWidth="1"/>
    <col min="2" max="2" width="46.1083333333333" style="208" customWidth="1"/>
    <col min="3" max="3" width="10.3333333333333" style="208" customWidth="1"/>
    <col min="4" max="4" width="11.2166666666667" style="208" customWidth="1"/>
    <col min="5" max="257" width="9" style="208" customWidth="1"/>
  </cols>
  <sheetData>
    <row r="1" ht="18.75" spans="1:2">
      <c r="A1" s="189" t="s">
        <v>1275</v>
      </c>
      <c r="B1" s="232"/>
    </row>
    <row r="2" ht="41.25" customHeight="1" spans="1:4">
      <c r="A2" s="211" t="s">
        <v>1276</v>
      </c>
      <c r="B2" s="212"/>
      <c r="C2" s="212"/>
      <c r="D2" s="212"/>
    </row>
    <row r="3" s="213" customFormat="1" ht="10.95" customHeight="1" spans="2:4">
      <c r="B3" s="233"/>
      <c r="C3" s="234" t="s">
        <v>1277</v>
      </c>
      <c r="D3" s="234"/>
    </row>
    <row r="4" s="206" customFormat="1" ht="19.95" customHeight="1" spans="1:4">
      <c r="A4" s="215" t="s">
        <v>94</v>
      </c>
      <c r="B4" s="215" t="s">
        <v>95</v>
      </c>
      <c r="C4" s="216" t="s">
        <v>703</v>
      </c>
      <c r="D4" s="216" t="s">
        <v>1108</v>
      </c>
    </row>
    <row r="5" s="206" customFormat="1" ht="19.95" customHeight="1" spans="1:4">
      <c r="A5" s="245">
        <v>10301</v>
      </c>
      <c r="B5" s="242" t="s">
        <v>720</v>
      </c>
      <c r="C5" s="235">
        <f>SUM(XFD6:XFD22)</f>
        <v>0</v>
      </c>
      <c r="D5" s="244"/>
    </row>
    <row r="6" s="207" customFormat="1" ht="19.95" customHeight="1" spans="1:4">
      <c r="A6" s="245">
        <v>1030102</v>
      </c>
      <c r="B6" s="261" t="s">
        <v>721</v>
      </c>
      <c r="C6" s="247">
        <v>0</v>
      </c>
      <c r="D6" s="236"/>
    </row>
    <row r="7" s="207" customFormat="1" ht="19.95" customHeight="1" spans="1:4">
      <c r="A7" s="245">
        <v>1030115</v>
      </c>
      <c r="B7" s="261" t="s">
        <v>722</v>
      </c>
      <c r="C7" s="247">
        <v>0</v>
      </c>
      <c r="D7" s="236"/>
    </row>
    <row r="8" s="207" customFormat="1" ht="19.95" customHeight="1" spans="1:4">
      <c r="A8" s="245">
        <v>1030129</v>
      </c>
      <c r="B8" s="261" t="s">
        <v>723</v>
      </c>
      <c r="C8" s="247">
        <v>0</v>
      </c>
      <c r="D8" s="236"/>
    </row>
    <row r="9" s="207" customFormat="1" ht="19.95" customHeight="1" spans="1:4">
      <c r="A9" s="245">
        <v>1030146</v>
      </c>
      <c r="B9" s="261" t="s">
        <v>724</v>
      </c>
      <c r="C9" s="247">
        <v>0</v>
      </c>
      <c r="D9" s="236"/>
    </row>
    <row r="10" s="207" customFormat="1" ht="19.95" customHeight="1" spans="1:4">
      <c r="A10" s="245">
        <v>1030147</v>
      </c>
      <c r="B10" s="261" t="s">
        <v>725</v>
      </c>
      <c r="C10" s="247">
        <v>0</v>
      </c>
      <c r="D10" s="236"/>
    </row>
    <row r="11" s="207" customFormat="1" ht="19.95" customHeight="1" spans="1:4">
      <c r="A11" s="245">
        <v>1030148</v>
      </c>
      <c r="B11" s="261" t="s">
        <v>726</v>
      </c>
      <c r="C11" s="247">
        <v>322006</v>
      </c>
      <c r="D11" s="236"/>
    </row>
    <row r="12" s="207" customFormat="1" ht="19.95" customHeight="1" spans="1:4">
      <c r="A12" s="245">
        <v>1030150</v>
      </c>
      <c r="B12" s="261" t="s">
        <v>727</v>
      </c>
      <c r="C12" s="247">
        <v>0</v>
      </c>
      <c r="D12" s="236"/>
    </row>
    <row r="13" s="207" customFormat="1" ht="19.95" customHeight="1" spans="1:4">
      <c r="A13" s="245">
        <v>1030155</v>
      </c>
      <c r="B13" s="261" t="s">
        <v>728</v>
      </c>
      <c r="C13" s="247">
        <v>0</v>
      </c>
      <c r="D13" s="236"/>
    </row>
    <row r="14" s="207" customFormat="1" ht="19.95" customHeight="1" spans="1:4">
      <c r="A14" s="245">
        <v>1030156</v>
      </c>
      <c r="B14" s="261" t="s">
        <v>729</v>
      </c>
      <c r="C14" s="247">
        <v>13060.75</v>
      </c>
      <c r="D14" s="236"/>
    </row>
    <row r="15" s="207" customFormat="1" ht="19.95" customHeight="1" spans="1:4">
      <c r="A15" s="245">
        <v>1030157</v>
      </c>
      <c r="B15" s="261" t="s">
        <v>730</v>
      </c>
      <c r="C15" s="247">
        <v>0</v>
      </c>
      <c r="D15" s="236"/>
    </row>
    <row r="16" s="207" customFormat="1" ht="19.95" customHeight="1" spans="1:4">
      <c r="A16" s="245">
        <v>1030158</v>
      </c>
      <c r="B16" s="249" t="s">
        <v>731</v>
      </c>
      <c r="C16" s="247">
        <v>0</v>
      </c>
      <c r="D16" s="236"/>
    </row>
    <row r="17" s="207" customFormat="1" ht="19.95" customHeight="1" spans="1:4">
      <c r="A17" s="245">
        <v>1030159</v>
      </c>
      <c r="B17" s="249" t="s">
        <v>732</v>
      </c>
      <c r="C17" s="247">
        <v>0</v>
      </c>
      <c r="D17" s="236"/>
    </row>
    <row r="18" s="207" customFormat="1" ht="19.95" customHeight="1" spans="1:4">
      <c r="A18" s="245">
        <v>1030178</v>
      </c>
      <c r="B18" s="249" t="s">
        <v>733</v>
      </c>
      <c r="C18" s="247">
        <v>5400</v>
      </c>
      <c r="D18" s="236"/>
    </row>
    <row r="19" s="207" customFormat="1" ht="19.95" customHeight="1" spans="1:4">
      <c r="A19" s="245">
        <v>1030180</v>
      </c>
      <c r="B19" s="249" t="s">
        <v>734</v>
      </c>
      <c r="C19" s="247">
        <v>0</v>
      </c>
      <c r="D19" s="236"/>
    </row>
    <row r="20" s="207" customFormat="1" ht="19.95" customHeight="1" spans="1:4">
      <c r="A20" s="245">
        <v>1030199</v>
      </c>
      <c r="B20" s="249" t="s">
        <v>735</v>
      </c>
      <c r="C20" s="247">
        <v>0</v>
      </c>
      <c r="D20" s="236"/>
    </row>
    <row r="21" s="207" customFormat="1" ht="19.95" customHeight="1" spans="1:4">
      <c r="A21" s="245">
        <v>1031006</v>
      </c>
      <c r="B21" s="249" t="s">
        <v>736</v>
      </c>
      <c r="C21" s="247">
        <v>0</v>
      </c>
      <c r="D21" s="236"/>
    </row>
    <row r="22" s="260" customFormat="1" ht="19.95" customHeight="1" spans="1:4">
      <c r="A22" s="254">
        <v>1031099</v>
      </c>
      <c r="B22" s="262" t="s">
        <v>737</v>
      </c>
      <c r="C22" s="247">
        <v>6774</v>
      </c>
      <c r="D22" s="263"/>
    </row>
    <row r="23" s="260" customFormat="1" ht="19.95" customHeight="1" spans="1:4">
      <c r="A23" s="254"/>
      <c r="B23" s="257"/>
      <c r="C23" s="247"/>
      <c r="D23" s="263"/>
    </row>
    <row r="24" s="260" customFormat="1" ht="19.95" customHeight="1" spans="1:4">
      <c r="A24" s="264">
        <v>110</v>
      </c>
      <c r="B24" s="265" t="s">
        <v>738</v>
      </c>
      <c r="C24" s="243">
        <f>XFD25+XFD28+XFD30+XFD32</f>
        <v>0</v>
      </c>
      <c r="D24" s="92"/>
    </row>
    <row r="25" s="260" customFormat="1" ht="19.95" customHeight="1" spans="1:4">
      <c r="A25" s="254">
        <v>11004</v>
      </c>
      <c r="B25" s="257" t="s">
        <v>739</v>
      </c>
      <c r="C25" s="247">
        <f>XFD26+XFD27</f>
        <v>0</v>
      </c>
      <c r="D25" s="92"/>
    </row>
    <row r="26" s="260" customFormat="1" ht="19.95" customHeight="1" spans="1:4">
      <c r="A26" s="254">
        <v>1100401</v>
      </c>
      <c r="B26" s="257" t="s">
        <v>740</v>
      </c>
      <c r="C26" s="247">
        <v>9127</v>
      </c>
      <c r="D26" s="92"/>
    </row>
    <row r="27" s="260" customFormat="1" ht="19.95" customHeight="1" spans="1:4">
      <c r="A27" s="254">
        <v>1100402</v>
      </c>
      <c r="B27" s="257" t="s">
        <v>741</v>
      </c>
      <c r="C27" s="247">
        <v>0</v>
      </c>
      <c r="D27" s="92"/>
    </row>
    <row r="28" s="260" customFormat="1" ht="19.95" customHeight="1" spans="1:4">
      <c r="A28" s="254">
        <v>11011</v>
      </c>
      <c r="B28" s="257" t="s">
        <v>742</v>
      </c>
      <c r="C28" s="247">
        <f>XFD29</f>
        <v>0</v>
      </c>
      <c r="D28" s="92"/>
    </row>
    <row r="29" s="260" customFormat="1" ht="19.95" customHeight="1" spans="1:4">
      <c r="A29" s="254">
        <v>1101102</v>
      </c>
      <c r="B29" s="257" t="s">
        <v>743</v>
      </c>
      <c r="C29" s="247">
        <v>117584</v>
      </c>
      <c r="D29" s="92"/>
    </row>
    <row r="30" s="260" customFormat="1" ht="19.95" customHeight="1" spans="1:4">
      <c r="A30" s="254">
        <v>11008</v>
      </c>
      <c r="B30" s="257" t="s">
        <v>744</v>
      </c>
      <c r="C30" s="247">
        <f>XFD31</f>
        <v>0</v>
      </c>
      <c r="D30" s="92"/>
    </row>
    <row r="31" s="260" customFormat="1" ht="19.95" customHeight="1" spans="1:4">
      <c r="A31" s="254">
        <v>1100802</v>
      </c>
      <c r="B31" s="257" t="s">
        <v>745</v>
      </c>
      <c r="C31" s="247">
        <v>192866</v>
      </c>
      <c r="D31" s="92"/>
    </row>
    <row r="32" s="207" customFormat="1" ht="19.95" customHeight="1" spans="1:4">
      <c r="A32" s="254">
        <v>11009</v>
      </c>
      <c r="B32" s="236" t="s">
        <v>746</v>
      </c>
      <c r="C32" s="247">
        <v>3323</v>
      </c>
      <c r="D32" s="241"/>
    </row>
    <row r="33" s="207" customFormat="1" ht="19.95" customHeight="1" spans="1:4">
      <c r="A33" s="254"/>
      <c r="B33" s="236"/>
      <c r="C33" s="236"/>
      <c r="D33" s="241"/>
    </row>
    <row r="34" s="207" customFormat="1" ht="19.95" customHeight="1" spans="1:4">
      <c r="A34" s="266"/>
      <c r="B34" s="242" t="s">
        <v>747</v>
      </c>
      <c r="C34" s="243">
        <f>XFD24+XFD5</f>
        <v>0</v>
      </c>
      <c r="D34" s="241"/>
    </row>
    <row r="35" s="207" customFormat="1" ht="20.1" customHeight="1"/>
    <row r="36" s="207" customFormat="1" ht="20.1" customHeight="1"/>
    <row r="37" s="207" customFormat="1" ht="20.1" customHeight="1"/>
    <row r="38" s="207" customFormat="1" ht="20.1" customHeight="1"/>
    <row r="39" s="207" customFormat="1" ht="20.1" customHeight="1"/>
    <row r="40" s="207" customFormat="1" ht="20.1" customHeight="1"/>
    <row r="41" s="207" customFormat="1" ht="20.1" customHeight="1"/>
    <row r="42" s="207" customFormat="1" ht="20.1" customHeight="1"/>
    <row r="43" s="207" customFormat="1" ht="20.1" customHeight="1"/>
    <row r="44" s="207" customFormat="1" ht="20.1" customHeight="1"/>
    <row r="45" s="207" customFormat="1" ht="20.1" customHeight="1"/>
    <row r="46" s="207" customFormat="1" ht="20.1" customHeight="1"/>
    <row r="47" s="207" customFormat="1" ht="20.1" customHeight="1"/>
    <row r="48" s="207" customFormat="1" ht="20.1" customHeight="1"/>
    <row r="49" s="207" customFormat="1" ht="20.1" customHeight="1"/>
    <row r="50" s="207" customFormat="1" ht="20.1" customHeight="1"/>
    <row r="51" s="207" customFormat="1" ht="20.1" customHeight="1"/>
    <row r="52" s="207" customFormat="1" ht="20.1" customHeight="1"/>
    <row r="53" s="207" customFormat="1" ht="20.1" customHeight="1"/>
    <row r="54" s="207" customFormat="1" ht="20.1" customHeight="1"/>
    <row r="55" s="207" customFormat="1" ht="20.1" customHeight="1"/>
    <row r="56" s="207" customFormat="1" ht="15"/>
    <row r="57" s="207" customFormat="1" ht="15"/>
    <row r="58" s="207" customFormat="1" ht="15"/>
    <row r="59" s="207" customFormat="1" ht="15"/>
    <row r="60" s="207" customFormat="1" ht="15"/>
    <row r="61" s="207" customFormat="1" ht="15"/>
    <row r="62" s="207" customFormat="1" ht="15"/>
    <row r="63" s="207" customFormat="1" ht="15"/>
    <row r="64" s="207" customFormat="1" ht="15"/>
    <row r="65" s="207" customFormat="1" ht="15"/>
    <row r="66" s="207" customFormat="1" ht="15"/>
    <row r="67" s="207" customFormat="1" ht="15"/>
    <row r="68" s="207" customFormat="1" ht="15"/>
    <row r="69" s="207" customFormat="1" ht="15"/>
    <row r="70" s="207" customFormat="1" ht="15"/>
    <row r="71" s="207" customFormat="1" ht="15"/>
    <row r="72" s="207" customFormat="1" ht="15"/>
    <row r="73" s="207" customFormat="1" ht="15"/>
    <row r="74" s="207" customFormat="1" ht="15"/>
    <row r="75" s="207" customFormat="1" ht="15"/>
    <row r="76" s="207" customFormat="1" ht="15"/>
    <row r="77" s="207" customFormat="1" ht="15"/>
    <row r="78" s="207" customFormat="1" ht="15"/>
    <row r="79" s="207" customFormat="1" ht="15"/>
    <row r="80" s="207" customFormat="1" ht="15"/>
    <row r="81" s="207" customFormat="1" ht="15"/>
    <row r="82" s="207" customFormat="1" ht="15"/>
    <row r="83" s="207" customFormat="1" ht="15"/>
    <row r="84" s="207" customFormat="1" ht="15"/>
    <row r="85" s="207" customFormat="1" ht="15"/>
    <row r="86" s="207" customFormat="1" ht="15"/>
    <row r="87" s="207" customFormat="1" ht="15"/>
    <row r="88" s="207" customFormat="1" ht="15"/>
    <row r="89" s="207" customFormat="1" ht="15"/>
    <row r="90" s="207" customFormat="1" ht="15"/>
    <row r="91" s="207" customFormat="1" ht="15"/>
    <row r="92" s="207" customFormat="1" ht="15"/>
    <row r="93" s="207" customFormat="1" ht="15"/>
    <row r="94" s="207" customFormat="1" ht="15"/>
    <row r="95" s="207" customFormat="1" ht="15"/>
    <row r="96" s="207" customFormat="1" ht="15"/>
    <row r="97" s="207" customFormat="1" ht="15"/>
    <row r="98" s="207" customFormat="1" ht="15"/>
    <row r="99" s="207" customFormat="1" ht="15"/>
    <row r="100" s="207" customFormat="1" ht="15"/>
    <row r="101" s="207" customFormat="1" ht="15"/>
    <row r="102" s="207" customFormat="1" ht="15"/>
    <row r="103" s="207" customFormat="1" ht="15"/>
    <row r="104" s="207" customFormat="1" ht="15"/>
    <row r="105" s="207" customFormat="1" ht="15"/>
    <row r="106" s="207" customFormat="1" ht="15"/>
    <row r="107" s="207" customFormat="1" ht="15"/>
    <row r="108" s="207" customFormat="1" ht="15"/>
    <row r="109" s="207" customFormat="1" ht="15"/>
    <row r="110" s="207" customFormat="1" ht="15"/>
    <row r="111" s="207" customFormat="1" ht="15"/>
    <row r="112" s="207" customFormat="1" ht="15"/>
    <row r="113" s="207" customFormat="1" ht="15"/>
    <row r="114" s="207" customFormat="1" ht="15"/>
    <row r="115" s="207" customFormat="1" ht="15"/>
    <row r="116" s="207" customFormat="1" ht="15"/>
    <row r="117" s="207" customFormat="1" ht="15"/>
    <row r="118" s="207" customFormat="1" ht="15"/>
    <row r="119" s="207" customFormat="1" ht="15"/>
    <row r="120" s="207" customFormat="1" ht="15"/>
    <row r="121" s="207" customFormat="1" ht="15"/>
    <row r="122" s="207" customFormat="1" ht="15"/>
    <row r="123" s="207" customFormat="1" ht="15"/>
    <row r="124" s="207" customFormat="1" ht="15"/>
    <row r="125" s="207" customFormat="1" ht="15"/>
    <row r="126" s="207" customFormat="1" ht="15"/>
    <row r="127" s="207" customFormat="1" ht="15"/>
    <row r="128" s="207" customFormat="1" ht="15"/>
    <row r="129" s="207" customFormat="1" ht="15"/>
    <row r="130" s="207" customFormat="1" ht="15"/>
    <row r="131" s="207" customFormat="1" ht="15"/>
    <row r="132" s="207" customFormat="1" ht="15"/>
    <row r="133" s="207" customFormat="1" ht="15"/>
    <row r="134" s="207" customFormat="1" ht="15"/>
    <row r="135" s="207" customFormat="1" ht="15"/>
    <row r="136" s="207" customFormat="1" ht="15"/>
    <row r="137" s="207" customFormat="1" ht="15"/>
  </sheetData>
  <mergeCells count="1">
    <mergeCell ref="A2:D2"/>
  </mergeCells>
  <pageMargins left="0.786806" right="0.786806" top="0.944444" bottom="0.747917" header="0.314583" footer="0.511806"/>
  <pageSetup paperSize="9" scale="90" firstPageNumber="70" orientation="portrait" useFirstPageNumber="1" horizontalDpi="600" verticalDpi="600"/>
  <headerFooter>
    <oddFooter>&amp;C&amp;"Times New Roman"&amp;12— &amp;P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showZeros="0" workbookViewId="0">
      <selection activeCell="Q22" sqref="Q22"/>
    </sheetView>
  </sheetViews>
  <sheetFormatPr defaultColWidth="9" defaultRowHeight="15.75" customHeight="1" outlineLevelCol="3"/>
  <cols>
    <col min="1" max="1" width="11" style="208" customWidth="1"/>
    <col min="2" max="2" width="44.8833333333333" style="208" customWidth="1"/>
    <col min="3" max="3" width="16" style="209" customWidth="1"/>
    <col min="4" max="4" width="8.775" style="210" customWidth="1"/>
    <col min="5" max="257" width="9" style="208" customWidth="1"/>
  </cols>
  <sheetData>
    <row r="1" ht="18" customHeight="1" spans="1:1">
      <c r="A1" s="189" t="s">
        <v>1278</v>
      </c>
    </row>
    <row r="2" ht="30.75" customHeight="1" spans="1:4">
      <c r="A2" s="211" t="s">
        <v>1279</v>
      </c>
      <c r="B2" s="212"/>
      <c r="C2" s="212"/>
      <c r="D2" s="212"/>
    </row>
    <row r="3" ht="24" customHeight="1" spans="2:4">
      <c r="B3" s="213"/>
      <c r="C3" s="240" t="s">
        <v>131</v>
      </c>
      <c r="D3" s="214"/>
    </row>
    <row r="4" s="206" customFormat="1" ht="25.05" customHeight="1" spans="1:4">
      <c r="A4" s="215" t="s">
        <v>94</v>
      </c>
      <c r="B4" s="215" t="s">
        <v>95</v>
      </c>
      <c r="C4" s="215" t="s">
        <v>703</v>
      </c>
      <c r="D4" s="216" t="s">
        <v>1108</v>
      </c>
    </row>
    <row r="5" s="206" customFormat="1" ht="25.05" customHeight="1" spans="1:4">
      <c r="A5" s="241"/>
      <c r="B5" s="242" t="s">
        <v>751</v>
      </c>
      <c r="C5" s="243">
        <f>SUM(XFD6:XFD16)</f>
        <v>0</v>
      </c>
      <c r="D5" s="244"/>
    </row>
    <row r="6" s="207" customFormat="1" ht="25.05" customHeight="1" spans="1:4">
      <c r="A6" s="245">
        <v>207</v>
      </c>
      <c r="B6" s="246" t="s">
        <v>752</v>
      </c>
      <c r="C6" s="247">
        <v>30</v>
      </c>
      <c r="D6" s="219"/>
    </row>
    <row r="7" s="207" customFormat="1" ht="25.05" customHeight="1" spans="1:4">
      <c r="A7" s="245">
        <v>208</v>
      </c>
      <c r="B7" s="246" t="s">
        <v>753</v>
      </c>
      <c r="C7" s="247">
        <v>4963</v>
      </c>
      <c r="D7" s="219"/>
    </row>
    <row r="8" s="207" customFormat="1" ht="25.05" customHeight="1" spans="1:4">
      <c r="A8" s="245">
        <v>211</v>
      </c>
      <c r="B8" s="248" t="s">
        <v>754</v>
      </c>
      <c r="C8" s="247">
        <v>0</v>
      </c>
      <c r="D8" s="219"/>
    </row>
    <row r="9" s="207" customFormat="1" ht="25.05" customHeight="1" spans="1:4">
      <c r="A9" s="245">
        <v>212</v>
      </c>
      <c r="B9" s="248" t="s">
        <v>755</v>
      </c>
      <c r="C9" s="247">
        <v>257765.35</v>
      </c>
      <c r="D9" s="219"/>
    </row>
    <row r="10" s="207" customFormat="1" ht="25.05" customHeight="1" spans="1:4">
      <c r="A10" s="245">
        <v>213</v>
      </c>
      <c r="B10" s="248" t="s">
        <v>756</v>
      </c>
      <c r="C10" s="247">
        <v>0</v>
      </c>
      <c r="D10" s="219"/>
    </row>
    <row r="11" s="207" customFormat="1" ht="25.05" customHeight="1" spans="1:4">
      <c r="A11" s="245">
        <v>214</v>
      </c>
      <c r="B11" s="248" t="s">
        <v>757</v>
      </c>
      <c r="C11" s="247">
        <v>0</v>
      </c>
      <c r="D11" s="219"/>
    </row>
    <row r="12" s="207" customFormat="1" ht="25.05" customHeight="1" spans="1:4">
      <c r="A12" s="245">
        <v>215</v>
      </c>
      <c r="B12" s="236" t="s">
        <v>758</v>
      </c>
      <c r="C12" s="247">
        <v>0</v>
      </c>
      <c r="D12" s="219"/>
    </row>
    <row r="13" s="207" customFormat="1" ht="25.05" customHeight="1" spans="1:4">
      <c r="A13" s="245">
        <v>229</v>
      </c>
      <c r="B13" s="249" t="s">
        <v>759</v>
      </c>
      <c r="C13" s="247">
        <v>82234</v>
      </c>
      <c r="D13" s="219"/>
    </row>
    <row r="14" s="207" customFormat="1" ht="25.05" customHeight="1" spans="1:4">
      <c r="A14" s="245">
        <v>232</v>
      </c>
      <c r="B14" s="249" t="s">
        <v>760</v>
      </c>
      <c r="C14" s="247">
        <v>32387.4</v>
      </c>
      <c r="D14" s="219"/>
    </row>
    <row r="15" s="207" customFormat="1" ht="25.05" customHeight="1" spans="1:4">
      <c r="A15" s="245">
        <v>233</v>
      </c>
      <c r="B15" s="249" t="s">
        <v>761</v>
      </c>
      <c r="C15" s="247">
        <v>110</v>
      </c>
      <c r="D15" s="219"/>
    </row>
    <row r="16" s="207" customFormat="1" ht="25.05" customHeight="1" spans="1:4">
      <c r="A16" s="245">
        <v>234</v>
      </c>
      <c r="B16" s="250" t="s">
        <v>762</v>
      </c>
      <c r="C16" s="247">
        <v>0</v>
      </c>
      <c r="D16" s="219"/>
    </row>
    <row r="17" s="207" customFormat="1" ht="25.05" customHeight="1" spans="1:4">
      <c r="A17" s="245"/>
      <c r="B17" s="250"/>
      <c r="C17" s="251"/>
      <c r="D17" s="219"/>
    </row>
    <row r="18" s="207" customFormat="1" ht="25.05" customHeight="1" spans="1:4">
      <c r="A18" s="252"/>
      <c r="B18" s="243" t="s">
        <v>121</v>
      </c>
      <c r="C18" s="243">
        <f>XFD19+XFD24</f>
        <v>0</v>
      </c>
      <c r="D18" s="253"/>
    </row>
    <row r="19" s="239" customFormat="1" ht="25.05" customHeight="1" spans="1:4">
      <c r="A19" s="254">
        <v>230</v>
      </c>
      <c r="B19" s="255" t="s">
        <v>122</v>
      </c>
      <c r="C19" s="243">
        <f>SUM(XFD20:XFD23)</f>
        <v>0</v>
      </c>
      <c r="D19" s="256"/>
    </row>
    <row r="20" s="239" customFormat="1" ht="25.05" customHeight="1" spans="1:4">
      <c r="A20" s="254">
        <v>23004</v>
      </c>
      <c r="B20" s="257" t="s">
        <v>1280</v>
      </c>
      <c r="C20" s="247"/>
      <c r="D20" s="256"/>
    </row>
    <row r="21" s="239" customFormat="1" ht="25.05" customHeight="1" spans="1:4">
      <c r="A21" s="254">
        <v>23008</v>
      </c>
      <c r="B21" s="257" t="s">
        <v>1281</v>
      </c>
      <c r="C21" s="247">
        <v>26918</v>
      </c>
      <c r="D21" s="256"/>
    </row>
    <row r="22" s="239" customFormat="1" ht="25.05" customHeight="1" spans="1:4">
      <c r="A22" s="254">
        <v>23009</v>
      </c>
      <c r="B22" s="257" t="s">
        <v>1282</v>
      </c>
      <c r="C22" s="247">
        <v>116075</v>
      </c>
      <c r="D22" s="256"/>
    </row>
    <row r="23" s="239" customFormat="1" ht="25.05" customHeight="1" spans="1:4">
      <c r="A23" s="254">
        <v>23011</v>
      </c>
      <c r="B23" s="257" t="s">
        <v>1283</v>
      </c>
      <c r="C23" s="247">
        <v>0</v>
      </c>
      <c r="D23" s="256"/>
    </row>
    <row r="24" s="239" customFormat="1" ht="25.05" customHeight="1" spans="1:4">
      <c r="A24" s="254">
        <v>231</v>
      </c>
      <c r="B24" s="255" t="s">
        <v>126</v>
      </c>
      <c r="C24" s="243">
        <f>XFD25</f>
        <v>0</v>
      </c>
      <c r="D24" s="256"/>
    </row>
    <row r="25" s="239" customFormat="1" ht="25.05" customHeight="1" spans="1:4">
      <c r="A25" s="254">
        <v>23104</v>
      </c>
      <c r="B25" s="257" t="s">
        <v>1284</v>
      </c>
      <c r="C25" s="247">
        <v>149658</v>
      </c>
      <c r="D25" s="256"/>
    </row>
    <row r="26" s="207" customFormat="1" ht="25.05" customHeight="1" spans="1:4">
      <c r="A26" s="245"/>
      <c r="B26" s="236"/>
      <c r="C26" s="258"/>
      <c r="D26" s="219"/>
    </row>
    <row r="27" s="207" customFormat="1" ht="25.05" customHeight="1" spans="1:4">
      <c r="A27" s="245"/>
      <c r="B27" s="217" t="s">
        <v>128</v>
      </c>
      <c r="C27" s="259">
        <f>XFD18+XFD5</f>
        <v>0</v>
      </c>
      <c r="D27" s="219"/>
    </row>
    <row r="28" s="207" customFormat="1" ht="20.1" customHeight="1" spans="3:4">
      <c r="C28" s="206"/>
      <c r="D28" s="231"/>
    </row>
    <row r="29" s="207" customFormat="1" ht="20.1" customHeight="1" spans="3:4">
      <c r="C29" s="206"/>
      <c r="D29" s="231"/>
    </row>
    <row r="30" s="207" customFormat="1" ht="20.1" customHeight="1" spans="3:4">
      <c r="C30" s="206"/>
      <c r="D30" s="231"/>
    </row>
    <row r="31" s="207" customFormat="1" ht="20.1" customHeight="1" spans="3:4">
      <c r="C31" s="206"/>
      <c r="D31" s="231"/>
    </row>
    <row r="32" s="207" customFormat="1" ht="20.1" customHeight="1" spans="3:4">
      <c r="C32" s="206"/>
      <c r="D32" s="231"/>
    </row>
    <row r="33" s="207" customFormat="1" ht="20.1" customHeight="1" spans="3:4">
      <c r="C33" s="206"/>
      <c r="D33" s="231"/>
    </row>
    <row r="34" s="207" customFormat="1" ht="20.1" customHeight="1" spans="3:4">
      <c r="C34" s="206"/>
      <c r="D34" s="231"/>
    </row>
    <row r="35" s="207" customFormat="1" ht="20.1" customHeight="1" spans="3:4">
      <c r="C35" s="206"/>
      <c r="D35" s="231"/>
    </row>
    <row r="36" s="207" customFormat="1" ht="20.1" customHeight="1" spans="3:4">
      <c r="C36" s="206"/>
      <c r="D36" s="231"/>
    </row>
    <row r="37" s="207" customFormat="1" ht="20.1" customHeight="1" spans="3:4">
      <c r="C37" s="206"/>
      <c r="D37" s="231"/>
    </row>
    <row r="38" s="207" customFormat="1" ht="20.1" customHeight="1" spans="3:4">
      <c r="C38" s="206"/>
      <c r="D38" s="231"/>
    </row>
    <row r="39" s="207" customFormat="1" ht="20.1" customHeight="1" spans="3:4">
      <c r="C39" s="206"/>
      <c r="D39" s="231"/>
    </row>
    <row r="40" s="207" customFormat="1" ht="20.1" customHeight="1" spans="3:4">
      <c r="C40" s="206"/>
      <c r="D40" s="231"/>
    </row>
    <row r="41" s="207" customFormat="1" ht="20.1" customHeight="1" spans="3:4">
      <c r="C41" s="206"/>
      <c r="D41" s="231"/>
    </row>
    <row r="42" s="207" customFormat="1" ht="20.1" customHeight="1" spans="3:4">
      <c r="C42" s="206"/>
      <c r="D42" s="231"/>
    </row>
    <row r="43" s="207" customFormat="1" ht="20.1" customHeight="1" spans="3:4">
      <c r="C43" s="206"/>
      <c r="D43" s="231"/>
    </row>
    <row r="44" s="207" customFormat="1" ht="20.1" customHeight="1" spans="3:4">
      <c r="C44" s="206"/>
      <c r="D44" s="231"/>
    </row>
    <row r="45" s="207" customFormat="1" ht="20.1" customHeight="1" spans="3:4">
      <c r="C45" s="206"/>
      <c r="D45" s="231"/>
    </row>
    <row r="46" s="207" customFormat="1" ht="20.1" customHeight="1" spans="3:4">
      <c r="C46" s="206"/>
      <c r="D46" s="231"/>
    </row>
    <row r="47" s="207" customFormat="1" ht="20.1" customHeight="1" spans="3:4">
      <c r="C47" s="206"/>
      <c r="D47" s="231"/>
    </row>
    <row r="48" s="207" customFormat="1" ht="20.1" customHeight="1" spans="3:4">
      <c r="C48" s="206"/>
      <c r="D48" s="231"/>
    </row>
    <row r="49" s="207" customFormat="1" ht="20.1" customHeight="1" spans="3:4">
      <c r="C49" s="206"/>
      <c r="D49" s="231"/>
    </row>
    <row r="50" s="207" customFormat="1" ht="20.1" customHeight="1" spans="3:4">
      <c r="C50" s="206"/>
      <c r="D50" s="231"/>
    </row>
    <row r="51" s="207" customFormat="1" ht="20.1" customHeight="1" spans="3:4">
      <c r="C51" s="206"/>
      <c r="D51" s="231"/>
    </row>
    <row r="52" s="207" customFormat="1" ht="20.1" customHeight="1" spans="3:4">
      <c r="C52" s="206"/>
      <c r="D52" s="231"/>
    </row>
    <row r="53" s="207" customFormat="1" ht="20.1" customHeight="1" spans="3:4">
      <c r="C53" s="206"/>
      <c r="D53" s="231"/>
    </row>
    <row r="54" s="207" customFormat="1" ht="20.1" customHeight="1" spans="3:4">
      <c r="C54" s="206"/>
      <c r="D54" s="231"/>
    </row>
    <row r="55" s="207" customFormat="1" ht="20.1" customHeight="1" spans="3:4">
      <c r="C55" s="206"/>
      <c r="D55" s="231"/>
    </row>
    <row r="56" s="207" customFormat="1" ht="20.1" customHeight="1" spans="3:4">
      <c r="C56" s="206"/>
      <c r="D56" s="231"/>
    </row>
    <row r="57" s="207" customFormat="1" ht="20.1" customHeight="1" spans="3:4">
      <c r="C57" s="206"/>
      <c r="D57" s="231"/>
    </row>
    <row r="58" s="207" customFormat="1" ht="20.1" customHeight="1" spans="3:4">
      <c r="C58" s="206"/>
      <c r="D58" s="231"/>
    </row>
    <row r="59" s="207" customFormat="1" ht="20.1" customHeight="1" spans="3:4">
      <c r="C59" s="206"/>
      <c r="D59" s="231"/>
    </row>
    <row r="60" s="207" customFormat="1" ht="20.1" customHeight="1" spans="3:4">
      <c r="C60" s="206"/>
      <c r="D60" s="231"/>
    </row>
    <row r="61" s="207" customFormat="1" ht="20.1" customHeight="1" spans="3:4">
      <c r="C61" s="206"/>
      <c r="D61" s="231"/>
    </row>
    <row r="62" s="207" customFormat="1" ht="20.1" customHeight="1" spans="3:4">
      <c r="C62" s="206"/>
      <c r="D62" s="231"/>
    </row>
    <row r="63" s="207" customFormat="1" ht="20.1" customHeight="1" spans="3:4">
      <c r="C63" s="206"/>
      <c r="D63" s="231"/>
    </row>
    <row r="64" s="207" customFormat="1" ht="20.1" customHeight="1" spans="3:4">
      <c r="C64" s="206"/>
      <c r="D64" s="231"/>
    </row>
    <row r="65" s="207" customFormat="1" ht="20.1" customHeight="1" spans="3:4">
      <c r="C65" s="206"/>
      <c r="D65" s="231"/>
    </row>
    <row r="66" s="207" customFormat="1" ht="20.1" customHeight="1" spans="3:4">
      <c r="C66" s="206"/>
      <c r="D66" s="231"/>
    </row>
    <row r="67" s="207" customFormat="1" ht="20.1" customHeight="1" spans="3:4">
      <c r="C67" s="206"/>
      <c r="D67" s="231"/>
    </row>
    <row r="68" s="207" customFormat="1" ht="20.1" customHeight="1" spans="3:4">
      <c r="C68" s="206"/>
      <c r="D68" s="231"/>
    </row>
    <row r="69" s="207" customFormat="1" ht="20.1" customHeight="1" spans="3:4">
      <c r="C69" s="206"/>
      <c r="D69" s="231"/>
    </row>
    <row r="70" s="207" customFormat="1" ht="20.1" customHeight="1" spans="3:4">
      <c r="C70" s="206"/>
      <c r="D70" s="231"/>
    </row>
    <row r="71" s="207" customFormat="1" ht="20.1" customHeight="1" spans="3:4">
      <c r="C71" s="206"/>
      <c r="D71" s="231"/>
    </row>
    <row r="72" s="207" customFormat="1" ht="20.1" customHeight="1" spans="3:4">
      <c r="C72" s="206"/>
      <c r="D72" s="231"/>
    </row>
    <row r="73" s="207" customFormat="1" ht="20.1" customHeight="1" spans="3:4">
      <c r="C73" s="206"/>
      <c r="D73" s="231"/>
    </row>
    <row r="74" s="207" customFormat="1" ht="20.1" customHeight="1" spans="3:4">
      <c r="C74" s="206"/>
      <c r="D74" s="231"/>
    </row>
    <row r="75" s="207" customFormat="1" ht="20.1" customHeight="1" spans="3:4">
      <c r="C75" s="206"/>
      <c r="D75" s="231"/>
    </row>
    <row r="76" s="207" customFormat="1" ht="20.1" customHeight="1" spans="3:4">
      <c r="C76" s="206"/>
      <c r="D76" s="231"/>
    </row>
    <row r="77" s="207" customFormat="1" ht="20.1" customHeight="1" spans="3:4">
      <c r="C77" s="206"/>
      <c r="D77" s="231"/>
    </row>
    <row r="78" s="207" customFormat="1" ht="20.1" customHeight="1" spans="3:4">
      <c r="C78" s="206"/>
      <c r="D78" s="231"/>
    </row>
    <row r="79" s="207" customFormat="1" ht="20.1" customHeight="1" spans="3:4">
      <c r="C79" s="206"/>
      <c r="D79" s="231"/>
    </row>
    <row r="80" s="207" customFormat="1" ht="20.1" customHeight="1" spans="3:4">
      <c r="C80" s="206"/>
      <c r="D80" s="231"/>
    </row>
    <row r="81" s="207" customFormat="1" ht="20.1" customHeight="1" spans="3:4">
      <c r="C81" s="206"/>
      <c r="D81" s="231"/>
    </row>
    <row r="82" s="207" customFormat="1" ht="20.1" customHeight="1" spans="3:4">
      <c r="C82" s="206"/>
      <c r="D82" s="231"/>
    </row>
    <row r="83" s="207" customFormat="1" ht="20.1" customHeight="1" spans="3:4">
      <c r="C83" s="206"/>
      <c r="D83" s="231"/>
    </row>
    <row r="84" s="207" customFormat="1" ht="20.1" customHeight="1" spans="3:4">
      <c r="C84" s="206"/>
      <c r="D84" s="231"/>
    </row>
    <row r="85" s="207" customFormat="1" ht="20.1" customHeight="1" spans="3:4">
      <c r="C85" s="206"/>
      <c r="D85" s="231"/>
    </row>
    <row r="86" s="207" customFormat="1" ht="15" spans="3:4">
      <c r="C86" s="206"/>
      <c r="D86" s="231"/>
    </row>
    <row r="87" s="207" customFormat="1" ht="15" spans="3:4">
      <c r="C87" s="206"/>
      <c r="D87" s="231"/>
    </row>
    <row r="88" s="207" customFormat="1" ht="15" spans="3:4">
      <c r="C88" s="206"/>
      <c r="D88" s="231"/>
    </row>
    <row r="89" s="207" customFormat="1" ht="15" spans="3:4">
      <c r="C89" s="206"/>
      <c r="D89" s="231"/>
    </row>
    <row r="90" s="207" customFormat="1" ht="15" spans="3:4">
      <c r="C90" s="206"/>
      <c r="D90" s="231"/>
    </row>
    <row r="91" s="207" customFormat="1" ht="15" spans="3:4">
      <c r="C91" s="206"/>
      <c r="D91" s="231"/>
    </row>
    <row r="92" s="207" customFormat="1" ht="15" spans="3:4">
      <c r="C92" s="206"/>
      <c r="D92" s="231"/>
    </row>
    <row r="93" s="207" customFormat="1" ht="15" spans="3:4">
      <c r="C93" s="206"/>
      <c r="D93" s="231"/>
    </row>
    <row r="94" s="207" customFormat="1" ht="15" spans="3:4">
      <c r="C94" s="206"/>
      <c r="D94" s="231"/>
    </row>
    <row r="95" s="207" customFormat="1" ht="15" spans="3:4">
      <c r="C95" s="206"/>
      <c r="D95" s="231"/>
    </row>
    <row r="96" s="207" customFormat="1" ht="15" spans="3:4">
      <c r="C96" s="206"/>
      <c r="D96" s="231"/>
    </row>
    <row r="97" s="207" customFormat="1" ht="15" spans="3:4">
      <c r="C97" s="206"/>
      <c r="D97" s="231"/>
    </row>
    <row r="98" s="207" customFormat="1" ht="15" spans="3:4">
      <c r="C98" s="206"/>
      <c r="D98" s="231"/>
    </row>
    <row r="99" s="207" customFormat="1" ht="15" spans="3:4">
      <c r="C99" s="206"/>
      <c r="D99" s="231"/>
    </row>
    <row r="100" s="207" customFormat="1" ht="15" spans="3:4">
      <c r="C100" s="206"/>
      <c r="D100" s="231"/>
    </row>
    <row r="101" s="207" customFormat="1" ht="15" spans="3:4">
      <c r="C101" s="206"/>
      <c r="D101" s="231"/>
    </row>
    <row r="102" s="207" customFormat="1" ht="15" spans="3:4">
      <c r="C102" s="206"/>
      <c r="D102" s="231"/>
    </row>
    <row r="103" s="207" customFormat="1" ht="15" spans="3:4">
      <c r="C103" s="206"/>
      <c r="D103" s="231"/>
    </row>
    <row r="104" s="207" customFormat="1" ht="15" spans="3:4">
      <c r="C104" s="206"/>
      <c r="D104" s="231"/>
    </row>
    <row r="105" s="207" customFormat="1" ht="15" spans="3:4">
      <c r="C105" s="206"/>
      <c r="D105" s="231"/>
    </row>
    <row r="106" s="207" customFormat="1" ht="15" spans="3:4">
      <c r="C106" s="206"/>
      <c r="D106" s="231"/>
    </row>
    <row r="107" s="207" customFormat="1" ht="15" spans="3:4">
      <c r="C107" s="206"/>
      <c r="D107" s="231"/>
    </row>
    <row r="108" s="207" customFormat="1" ht="15" spans="3:4">
      <c r="C108" s="206"/>
      <c r="D108" s="231"/>
    </row>
    <row r="109" s="207" customFormat="1" ht="15" spans="3:4">
      <c r="C109" s="206"/>
      <c r="D109" s="231"/>
    </row>
    <row r="110" s="207" customFormat="1" ht="15" spans="3:4">
      <c r="C110" s="206"/>
      <c r="D110" s="231"/>
    </row>
  </sheetData>
  <mergeCells count="2">
    <mergeCell ref="A2:D2"/>
    <mergeCell ref="C3:D3"/>
  </mergeCells>
  <pageMargins left="0.865972" right="0.865972" top="1" bottom="1" header="0.5" footer="0.5"/>
  <pageSetup paperSize="9" scale="90" firstPageNumber="71" orientation="portrait" useFirstPageNumber="1" horizontalDpi="600" verticalDpi="600"/>
  <headerFooter>
    <oddFooter>&amp;C&amp;"Times New Roman"&amp;12— &amp;P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8"/>
  <sheetViews>
    <sheetView workbookViewId="0">
      <selection activeCell="Q22" sqref="Q22"/>
    </sheetView>
  </sheetViews>
  <sheetFormatPr defaultColWidth="9" defaultRowHeight="15.75" customHeight="1" outlineLevelCol="4"/>
  <cols>
    <col min="1" max="1" width="16.1083333333333" style="208" customWidth="1"/>
    <col min="2" max="2" width="49" style="208" customWidth="1"/>
    <col min="3" max="3" width="10.3333333333333" style="208" customWidth="1"/>
    <col min="4" max="4" width="8.33333333333333" style="208" customWidth="1"/>
    <col min="5" max="256" width="9" style="208" customWidth="1"/>
  </cols>
  <sheetData>
    <row r="1" ht="18.75" spans="1:2">
      <c r="A1" s="189" t="s">
        <v>1285</v>
      </c>
      <c r="B1" s="232"/>
    </row>
    <row r="2" ht="30" customHeight="1" spans="1:4">
      <c r="A2" s="211" t="s">
        <v>1286</v>
      </c>
      <c r="B2" s="212"/>
      <c r="C2" s="212"/>
      <c r="D2" s="212"/>
    </row>
    <row r="3" s="213" customFormat="1" ht="18" customHeight="1" spans="2:4">
      <c r="B3" s="233"/>
      <c r="C3" s="234" t="s">
        <v>1277</v>
      </c>
      <c r="D3" s="234"/>
    </row>
    <row r="4" s="206" customFormat="1" ht="24" customHeight="1" spans="1:4">
      <c r="A4" s="215" t="s">
        <v>1107</v>
      </c>
      <c r="B4" s="215" t="s">
        <v>1287</v>
      </c>
      <c r="C4" s="216" t="s">
        <v>703</v>
      </c>
      <c r="D4" s="216" t="s">
        <v>1108</v>
      </c>
    </row>
    <row r="5" s="207" customFormat="1" ht="24" customHeight="1" spans="1:4">
      <c r="A5" s="200"/>
      <c r="B5" s="217" t="s">
        <v>720</v>
      </c>
      <c r="C5" s="235">
        <f>XFD6+XFD7+XFD12+XFD15+XFD16+XFD17+XFD18</f>
        <v>0</v>
      </c>
      <c r="D5" s="236"/>
    </row>
    <row r="6" s="207" customFormat="1" ht="24" customHeight="1" spans="1:4">
      <c r="A6" s="200"/>
      <c r="B6" s="220" t="s">
        <v>1288</v>
      </c>
      <c r="C6" s="237"/>
      <c r="D6" s="236"/>
    </row>
    <row r="7" s="207" customFormat="1" ht="24" customHeight="1" spans="1:4">
      <c r="A7" s="200">
        <v>1030148</v>
      </c>
      <c r="B7" s="220" t="s">
        <v>1289</v>
      </c>
      <c r="C7" s="237">
        <f>SUM(XFD8:XFD11)</f>
        <v>0</v>
      </c>
      <c r="D7" s="236"/>
    </row>
    <row r="8" s="207" customFormat="1" ht="24" customHeight="1" spans="1:4">
      <c r="A8" s="200">
        <v>103014801</v>
      </c>
      <c r="B8" s="219" t="s">
        <v>1290</v>
      </c>
      <c r="C8" s="237">
        <v>165135</v>
      </c>
      <c r="D8" s="236"/>
    </row>
    <row r="9" s="207" customFormat="1" ht="24" customHeight="1" spans="1:4">
      <c r="A9" s="200">
        <v>103014802</v>
      </c>
      <c r="B9" s="219" t="s">
        <v>1291</v>
      </c>
      <c r="C9" s="237"/>
      <c r="D9" s="236"/>
    </row>
    <row r="10" s="207" customFormat="1" ht="24" customHeight="1" spans="1:4">
      <c r="A10" s="200">
        <v>103014898</v>
      </c>
      <c r="B10" s="219" t="s">
        <v>1292</v>
      </c>
      <c r="C10" s="237"/>
      <c r="D10" s="236"/>
    </row>
    <row r="11" s="207" customFormat="1" ht="24" customHeight="1" spans="1:4">
      <c r="A11" s="200">
        <v>103014899</v>
      </c>
      <c r="B11" s="219" t="s">
        <v>1293</v>
      </c>
      <c r="C11" s="237"/>
      <c r="D11" s="236"/>
    </row>
    <row r="12" s="207" customFormat="1" ht="24" customHeight="1" spans="1:4">
      <c r="A12" s="200">
        <v>1030180</v>
      </c>
      <c r="B12" s="220" t="s">
        <v>1294</v>
      </c>
      <c r="C12" s="237"/>
      <c r="D12" s="236"/>
    </row>
    <row r="13" s="207" customFormat="1" ht="24" customHeight="1" spans="1:4">
      <c r="A13" s="200">
        <v>103018003</v>
      </c>
      <c r="B13" s="219" t="s">
        <v>1295</v>
      </c>
      <c r="C13" s="237"/>
      <c r="D13" s="236"/>
    </row>
    <row r="14" s="207" customFormat="1" ht="24" customHeight="1" spans="1:4">
      <c r="A14" s="200">
        <v>103018004</v>
      </c>
      <c r="B14" s="228" t="s">
        <v>1296</v>
      </c>
      <c r="C14" s="237"/>
      <c r="D14" s="236"/>
    </row>
    <row r="15" s="207" customFormat="1" ht="24" customHeight="1" spans="1:4">
      <c r="A15" s="200">
        <v>1030156</v>
      </c>
      <c r="B15" s="220" t="s">
        <v>1297</v>
      </c>
      <c r="C15" s="237">
        <v>4000</v>
      </c>
      <c r="D15" s="236"/>
    </row>
    <row r="16" s="207" customFormat="1" ht="24" customHeight="1" spans="1:4">
      <c r="A16" s="200">
        <v>1300178</v>
      </c>
      <c r="B16" s="220" t="s">
        <v>1298</v>
      </c>
      <c r="C16" s="237">
        <v>3200</v>
      </c>
      <c r="D16" s="236"/>
    </row>
    <row r="17" s="207" customFormat="1" ht="24" customHeight="1" spans="1:4">
      <c r="A17" s="200">
        <v>1030199</v>
      </c>
      <c r="B17" s="220" t="s">
        <v>1299</v>
      </c>
      <c r="C17" s="237"/>
      <c r="D17" s="236"/>
    </row>
    <row r="18" s="207" customFormat="1" ht="24" customHeight="1" spans="1:4">
      <c r="A18" s="200">
        <v>1031099</v>
      </c>
      <c r="B18" s="220" t="s">
        <v>1300</v>
      </c>
      <c r="C18" s="237">
        <f>XFD19</f>
        <v>0</v>
      </c>
      <c r="D18" s="236"/>
    </row>
    <row r="19" s="207" customFormat="1" ht="34.05" customHeight="1" spans="1:4">
      <c r="A19" s="200">
        <v>103109998</v>
      </c>
      <c r="B19" s="220" t="s">
        <v>1301</v>
      </c>
      <c r="C19" s="237">
        <v>6774</v>
      </c>
      <c r="D19" s="236"/>
    </row>
    <row r="20" s="207" customFormat="1" ht="24" customHeight="1" spans="1:4">
      <c r="A20" s="200"/>
      <c r="B20" s="217" t="s">
        <v>738</v>
      </c>
      <c r="C20" s="235">
        <f>XFD21+XFD31+XFD32+XFD34+XFD35</f>
        <v>0</v>
      </c>
      <c r="D20" s="236"/>
    </row>
    <row r="21" s="207" customFormat="1" ht="24" customHeight="1" spans="1:4">
      <c r="A21" s="200">
        <v>11004</v>
      </c>
      <c r="B21" s="219" t="s">
        <v>1302</v>
      </c>
      <c r="C21" s="237">
        <f>SUM(XFD22:XFD30)</f>
        <v>0</v>
      </c>
      <c r="D21" s="236"/>
    </row>
    <row r="22" s="207" customFormat="1" ht="24" customHeight="1" spans="1:4">
      <c r="A22" s="200">
        <v>1100404</v>
      </c>
      <c r="B22" s="219" t="s">
        <v>1303</v>
      </c>
      <c r="C22" s="237"/>
      <c r="D22" s="236"/>
    </row>
    <row r="23" s="207" customFormat="1" ht="24" customHeight="1" spans="1:4">
      <c r="A23" s="200">
        <v>1100405</v>
      </c>
      <c r="B23" s="238" t="s">
        <v>1304</v>
      </c>
      <c r="C23" s="202">
        <v>750</v>
      </c>
      <c r="D23" s="236"/>
    </row>
    <row r="24" s="207" customFormat="1" ht="24" customHeight="1" spans="1:4">
      <c r="A24" s="200">
        <v>1100406</v>
      </c>
      <c r="B24" s="238" t="s">
        <v>1123</v>
      </c>
      <c r="C24" s="202">
        <v>606</v>
      </c>
      <c r="D24" s="236"/>
    </row>
    <row r="25" s="207" customFormat="1" ht="24" customHeight="1" spans="1:4">
      <c r="A25" s="200">
        <v>1100407</v>
      </c>
      <c r="B25" s="238" t="s">
        <v>1305</v>
      </c>
      <c r="C25" s="202"/>
      <c r="D25" s="236"/>
    </row>
    <row r="26" s="207" customFormat="1" ht="24" customHeight="1" spans="1:4">
      <c r="A26" s="200">
        <v>1100408</v>
      </c>
      <c r="B26" s="238" t="s">
        <v>1124</v>
      </c>
      <c r="C26" s="202"/>
      <c r="D26" s="236"/>
    </row>
    <row r="27" s="207" customFormat="1" ht="24" customHeight="1" spans="1:4">
      <c r="A27" s="200">
        <v>1100409</v>
      </c>
      <c r="B27" s="238" t="s">
        <v>1306</v>
      </c>
      <c r="C27" s="202"/>
      <c r="D27" s="236"/>
    </row>
    <row r="28" s="207" customFormat="1" ht="24" customHeight="1" spans="1:4">
      <c r="A28" s="200">
        <v>1100410</v>
      </c>
      <c r="B28" s="238" t="s">
        <v>1307</v>
      </c>
      <c r="C28" s="202"/>
      <c r="D28" s="236"/>
    </row>
    <row r="29" s="207" customFormat="1" ht="24" customHeight="1" spans="1:4">
      <c r="A29" s="200">
        <v>1100411</v>
      </c>
      <c r="B29" s="238" t="s">
        <v>1308</v>
      </c>
      <c r="C29" s="202"/>
      <c r="D29" s="236"/>
    </row>
    <row r="30" s="207" customFormat="1" ht="24" customHeight="1" spans="1:4">
      <c r="A30" s="200">
        <v>1100499</v>
      </c>
      <c r="B30" s="238" t="s">
        <v>1309</v>
      </c>
      <c r="C30" s="202">
        <v>36</v>
      </c>
      <c r="D30" s="236"/>
    </row>
    <row r="31" s="207" customFormat="1" ht="24" customHeight="1" spans="1:4">
      <c r="A31" s="200">
        <v>11006</v>
      </c>
      <c r="B31" s="228" t="s">
        <v>1310</v>
      </c>
      <c r="C31" s="237"/>
      <c r="D31" s="236"/>
    </row>
    <row r="32" s="207" customFormat="1" ht="24" customHeight="1" spans="1:4">
      <c r="A32" s="200">
        <v>11008</v>
      </c>
      <c r="B32" s="228" t="s">
        <v>1311</v>
      </c>
      <c r="C32" s="237">
        <f>XFD33</f>
        <v>0</v>
      </c>
      <c r="D32" s="236"/>
    </row>
    <row r="33" s="207" customFormat="1" ht="24" customHeight="1" spans="1:5">
      <c r="A33" s="200">
        <v>1100802</v>
      </c>
      <c r="B33" s="219" t="s">
        <v>1312</v>
      </c>
      <c r="C33" s="237">
        <v>106403</v>
      </c>
      <c r="D33" s="236"/>
      <c r="E33" s="227"/>
    </row>
    <row r="34" s="207" customFormat="1" ht="24" customHeight="1" spans="1:4">
      <c r="A34" s="200">
        <v>11009</v>
      </c>
      <c r="B34" s="228" t="s">
        <v>1313</v>
      </c>
      <c r="C34" s="237"/>
      <c r="D34" s="236"/>
    </row>
    <row r="35" s="207" customFormat="1" ht="24" customHeight="1" spans="1:4">
      <c r="A35" s="200">
        <v>11011</v>
      </c>
      <c r="B35" s="228" t="s">
        <v>1314</v>
      </c>
      <c r="C35" s="237">
        <f>XFD36</f>
        <v>0</v>
      </c>
      <c r="D35" s="236"/>
    </row>
    <row r="36" s="207" customFormat="1" ht="24" customHeight="1" spans="1:4">
      <c r="A36" s="200">
        <v>1101102</v>
      </c>
      <c r="B36" s="228" t="s">
        <v>1315</v>
      </c>
      <c r="C36" s="237">
        <f>SUM(XFD37:XFD41)</f>
        <v>0</v>
      </c>
      <c r="D36" s="236"/>
    </row>
    <row r="37" s="207" customFormat="1" ht="24" customHeight="1" spans="1:4">
      <c r="A37" s="200">
        <v>110110211</v>
      </c>
      <c r="B37" s="225" t="s">
        <v>794</v>
      </c>
      <c r="C37" s="237">
        <v>30471</v>
      </c>
      <c r="D37" s="236"/>
    </row>
    <row r="38" s="207" customFormat="1" ht="24" customHeight="1" spans="1:4">
      <c r="A38" s="200">
        <v>110110231</v>
      </c>
      <c r="B38" s="225" t="s">
        <v>1316</v>
      </c>
      <c r="C38" s="237"/>
      <c r="D38" s="236"/>
    </row>
    <row r="39" s="207" customFormat="1" ht="24" customHeight="1" spans="1:4">
      <c r="A39" s="200">
        <v>110110233</v>
      </c>
      <c r="B39" s="225" t="s">
        <v>795</v>
      </c>
      <c r="C39" s="237"/>
      <c r="D39" s="236"/>
    </row>
    <row r="40" s="207" customFormat="1" ht="24" customHeight="1" spans="1:4">
      <c r="A40" s="200">
        <v>110110298</v>
      </c>
      <c r="B40" s="225" t="s">
        <v>796</v>
      </c>
      <c r="C40" s="237"/>
      <c r="D40" s="236"/>
    </row>
    <row r="41" s="207" customFormat="1" ht="24" customHeight="1" spans="1:4">
      <c r="A41" s="200">
        <v>110110299</v>
      </c>
      <c r="B41" s="225" t="s">
        <v>1317</v>
      </c>
      <c r="C41" s="237"/>
      <c r="D41" s="236"/>
    </row>
    <row r="42" s="207" customFormat="1" ht="24" customHeight="1" spans="1:4">
      <c r="A42" s="200"/>
      <c r="B42" s="217" t="s">
        <v>747</v>
      </c>
      <c r="C42" s="235">
        <f>XFD5+XFD20</f>
        <v>0</v>
      </c>
      <c r="D42" s="236"/>
    </row>
    <row r="43" s="207" customFormat="1" ht="15"/>
    <row r="44" s="207" customFormat="1" ht="15"/>
    <row r="45" s="207" customFormat="1" ht="15"/>
    <row r="46" s="207" customFormat="1" ht="15"/>
    <row r="47" s="207" customFormat="1" ht="15"/>
    <row r="48" s="207" customFormat="1" ht="15"/>
    <row r="49" s="207" customFormat="1" ht="15"/>
    <row r="50" s="207" customFormat="1" ht="15"/>
    <row r="51" s="207" customFormat="1" ht="15"/>
    <row r="52" s="207" customFormat="1" ht="15"/>
    <row r="53" s="207" customFormat="1" ht="15"/>
    <row r="54" s="207" customFormat="1" ht="15"/>
    <row r="55" s="207" customFormat="1" ht="15"/>
    <row r="56" s="207" customFormat="1" ht="15"/>
    <row r="57" s="207" customFormat="1" ht="15"/>
    <row r="58" s="207" customFormat="1" ht="15"/>
    <row r="59" s="207" customFormat="1" ht="15"/>
    <row r="60" s="207" customFormat="1" ht="15"/>
    <row r="61" s="207" customFormat="1" ht="15"/>
    <row r="62" s="207" customFormat="1" ht="15"/>
    <row r="63" s="207" customFormat="1" ht="15"/>
    <row r="64" s="207" customFormat="1" ht="15"/>
    <row r="65" s="207" customFormat="1" ht="15"/>
    <row r="66" s="207" customFormat="1" ht="15"/>
    <row r="67" s="207" customFormat="1" ht="15"/>
    <row r="68" s="207" customFormat="1" ht="15"/>
    <row r="69" s="207" customFormat="1" ht="15"/>
    <row r="70" s="207" customFormat="1" ht="15"/>
    <row r="71" s="207" customFormat="1" ht="15"/>
    <row r="72" s="207" customFormat="1" ht="15"/>
    <row r="73" s="207" customFormat="1" ht="15"/>
    <row r="74" s="207" customFormat="1" ht="15"/>
    <row r="75" s="207" customFormat="1" ht="15"/>
    <row r="76" s="207" customFormat="1" ht="15"/>
    <row r="77" s="207" customFormat="1" ht="15"/>
    <row r="78" s="207" customFormat="1" ht="15"/>
    <row r="79" s="207" customFormat="1" ht="15"/>
    <row r="80" s="207" customFormat="1" ht="15"/>
    <row r="81" s="207" customFormat="1" ht="15"/>
    <row r="82" s="207" customFormat="1" ht="15"/>
    <row r="83" s="207" customFormat="1" ht="15"/>
    <row r="84" s="207" customFormat="1" ht="15"/>
    <row r="85" s="207" customFormat="1" ht="15"/>
    <row r="86" s="207" customFormat="1" ht="15"/>
    <row r="87" s="207" customFormat="1" ht="15"/>
    <row r="88" s="207" customFormat="1" ht="15"/>
    <row r="89" s="207" customFormat="1" ht="15"/>
    <row r="90" s="207" customFormat="1" ht="15"/>
    <row r="91" s="207" customFormat="1" ht="15"/>
    <row r="92" s="207" customFormat="1" ht="15"/>
    <row r="93" s="207" customFormat="1" ht="15"/>
    <row r="94" s="207" customFormat="1" ht="15"/>
    <row r="95" s="207" customFormat="1" ht="15"/>
    <row r="96" s="207" customFormat="1" ht="15"/>
    <row r="97" s="207" customFormat="1" ht="15"/>
    <row r="98" s="207" customFormat="1" ht="15"/>
    <row r="99" s="207" customFormat="1" ht="15"/>
    <row r="100" s="207" customFormat="1" ht="15"/>
    <row r="101" s="207" customFormat="1" ht="15"/>
    <row r="102" s="207" customFormat="1" ht="15"/>
    <row r="103" s="207" customFormat="1" ht="15"/>
    <row r="104" s="207" customFormat="1" ht="15"/>
    <row r="105" s="207" customFormat="1" ht="15"/>
    <row r="106" s="207" customFormat="1" ht="15"/>
    <row r="107" s="207" customFormat="1" ht="15"/>
    <row r="108" s="207" customFormat="1" ht="15"/>
    <row r="109" s="207" customFormat="1" ht="15"/>
    <row r="110" s="207" customFormat="1" ht="15"/>
    <row r="111" s="207" customFormat="1" ht="15"/>
    <row r="112" s="207" customFormat="1" ht="15"/>
    <row r="113" s="207" customFormat="1" ht="15"/>
    <row r="114" s="207" customFormat="1" ht="15"/>
    <row r="115" s="207" customFormat="1" ht="15"/>
    <row r="116" s="207" customFormat="1" ht="15"/>
    <row r="117" s="207" customFormat="1" ht="15"/>
    <row r="118" s="207" customFormat="1" ht="15"/>
  </sheetData>
  <mergeCells count="1">
    <mergeCell ref="A2:D2"/>
  </mergeCells>
  <pageMargins left="0.786806" right="0.786806" top="0.944444" bottom="0.747917" header="0.314583" footer="0.511806"/>
  <pageSetup paperSize="9" scale="90" firstPageNumber="72" orientation="portrait" useFirstPageNumber="1" horizontalDpi="600" verticalDpi="600"/>
  <headerFooter>
    <oddFooter>&amp;C&amp;"Times New Roman"&amp;12— &amp;P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
  <sheetViews>
    <sheetView showZeros="0" topLeftCell="A39" workbookViewId="0">
      <selection activeCell="B59" sqref="B59"/>
    </sheetView>
  </sheetViews>
  <sheetFormatPr defaultColWidth="9" defaultRowHeight="15.75" customHeight="1" outlineLevelCol="4"/>
  <cols>
    <col min="1" max="1" width="11" style="208" customWidth="1"/>
    <col min="2" max="2" width="56.2166666666667" style="208" customWidth="1"/>
    <col min="3" max="3" width="10.775" style="209" customWidth="1"/>
    <col min="4" max="4" width="8.775" style="210" customWidth="1"/>
    <col min="5" max="5" width="26.3333333333333" style="208" customWidth="1"/>
    <col min="6" max="257" width="9" style="208" customWidth="1"/>
  </cols>
  <sheetData>
    <row r="1" ht="18" customHeight="1" spans="1:1">
      <c r="A1" s="189" t="s">
        <v>1318</v>
      </c>
    </row>
    <row r="2" ht="30.75" customHeight="1" spans="1:4">
      <c r="A2" s="211" t="s">
        <v>1319</v>
      </c>
      <c r="B2" s="212"/>
      <c r="C2" s="212"/>
      <c r="D2" s="212"/>
    </row>
    <row r="3" ht="19.05" customHeight="1" spans="2:4">
      <c r="B3" s="213"/>
      <c r="C3" s="214" t="s">
        <v>1320</v>
      </c>
      <c r="D3" s="214"/>
    </row>
    <row r="4" s="206" customFormat="1" ht="21" customHeight="1" spans="1:4">
      <c r="A4" s="215" t="s">
        <v>1107</v>
      </c>
      <c r="B4" s="215" t="s">
        <v>1321</v>
      </c>
      <c r="C4" s="215" t="s">
        <v>703</v>
      </c>
      <c r="D4" s="216" t="s">
        <v>1108</v>
      </c>
    </row>
    <row r="5" s="207" customFormat="1" ht="20.1" customHeight="1" spans="1:4">
      <c r="A5" s="200"/>
      <c r="B5" s="217" t="s">
        <v>1322</v>
      </c>
      <c r="C5" s="218">
        <f>XFD6+XFD11+XFD40+XFD43+XFD46+XFD49+XFD59+XFD65+XFD69</f>
        <v>0</v>
      </c>
      <c r="D5" s="219"/>
    </row>
    <row r="6" s="207" customFormat="1" ht="20.1" customHeight="1" spans="1:4">
      <c r="A6" s="200">
        <v>208</v>
      </c>
      <c r="B6" s="220" t="s">
        <v>959</v>
      </c>
      <c r="C6" s="221">
        <f>XFD7</f>
        <v>0</v>
      </c>
      <c r="D6" s="219"/>
    </row>
    <row r="7" s="207" customFormat="1" ht="20.1" customHeight="1" spans="1:4">
      <c r="A7" s="200">
        <v>20822</v>
      </c>
      <c r="B7" s="222" t="s">
        <v>1323</v>
      </c>
      <c r="C7" s="221">
        <f>SUM(XFD8:XFD10)</f>
        <v>0</v>
      </c>
      <c r="D7" s="219"/>
    </row>
    <row r="8" s="207" customFormat="1" ht="20.1" customHeight="1" spans="1:4">
      <c r="A8" s="200">
        <v>2082201</v>
      </c>
      <c r="B8" s="223" t="s">
        <v>1324</v>
      </c>
      <c r="C8" s="221"/>
      <c r="D8" s="219"/>
    </row>
    <row r="9" s="207" customFormat="1" ht="20.1" customHeight="1" spans="1:4">
      <c r="A9" s="200">
        <v>2082202</v>
      </c>
      <c r="B9" s="223" t="s">
        <v>1325</v>
      </c>
      <c r="C9" s="221"/>
      <c r="D9" s="219"/>
    </row>
    <row r="10" s="207" customFormat="1" ht="20.1" customHeight="1" spans="1:4">
      <c r="A10" s="200">
        <v>2082299</v>
      </c>
      <c r="B10" s="223" t="s">
        <v>1326</v>
      </c>
      <c r="C10" s="221"/>
      <c r="D10" s="219"/>
    </row>
    <row r="11" s="207" customFormat="1" ht="20.1" customHeight="1" spans="1:4">
      <c r="A11" s="200">
        <v>212</v>
      </c>
      <c r="B11" s="220" t="s">
        <v>1327</v>
      </c>
      <c r="C11" s="221">
        <f>XFD12+XFD30+XFD31+XFD35+XFD38+XFD26</f>
        <v>0</v>
      </c>
      <c r="D11" s="219"/>
    </row>
    <row r="12" s="207" customFormat="1" ht="20.1" customHeight="1" spans="1:4">
      <c r="A12" s="200">
        <v>21208</v>
      </c>
      <c r="B12" s="224" t="s">
        <v>1328</v>
      </c>
      <c r="C12" s="221">
        <f>SUM(XFD13:XFD25)</f>
        <v>0</v>
      </c>
      <c r="D12" s="219"/>
    </row>
    <row r="13" s="207" customFormat="1" ht="20.1" customHeight="1" spans="1:4">
      <c r="A13" s="200">
        <v>2120801</v>
      </c>
      <c r="B13" s="225" t="s">
        <v>1329</v>
      </c>
      <c r="C13" s="221">
        <v>26972</v>
      </c>
      <c r="D13" s="219"/>
    </row>
    <row r="14" s="207" customFormat="1" ht="20.1" customHeight="1" spans="1:4">
      <c r="A14" s="200">
        <v>2120802</v>
      </c>
      <c r="B14" s="225" t="s">
        <v>1330</v>
      </c>
      <c r="C14" s="221">
        <v>5505</v>
      </c>
      <c r="D14" s="219"/>
    </row>
    <row r="15" s="207" customFormat="1" ht="20.1" customHeight="1" spans="1:4">
      <c r="A15" s="200">
        <v>2120803</v>
      </c>
      <c r="B15" s="225" t="s">
        <v>1331</v>
      </c>
      <c r="C15" s="221">
        <v>16509</v>
      </c>
      <c r="D15" s="219"/>
    </row>
    <row r="16" s="207" customFormat="1" ht="20.1" customHeight="1" spans="1:4">
      <c r="A16" s="200">
        <v>2120804</v>
      </c>
      <c r="B16" s="225" t="s">
        <v>1332</v>
      </c>
      <c r="C16" s="221">
        <v>7000</v>
      </c>
      <c r="D16" s="219"/>
    </row>
    <row r="17" s="207" customFormat="1" ht="20.1" customHeight="1" spans="1:4">
      <c r="A17" s="200">
        <v>2120805</v>
      </c>
      <c r="B17" s="225" t="s">
        <v>1333</v>
      </c>
      <c r="C17" s="221">
        <v>15413</v>
      </c>
      <c r="D17" s="219"/>
    </row>
    <row r="18" s="207" customFormat="1" ht="20.1" customHeight="1" spans="1:4">
      <c r="A18" s="200">
        <v>2120806</v>
      </c>
      <c r="B18" s="225" t="s">
        <v>1334</v>
      </c>
      <c r="C18" s="221">
        <v>3300</v>
      </c>
      <c r="D18" s="219"/>
    </row>
    <row r="19" s="207" customFormat="1" ht="20.1" customHeight="1" spans="1:4">
      <c r="A19" s="200">
        <v>2120807</v>
      </c>
      <c r="B19" s="225" t="s">
        <v>1335</v>
      </c>
      <c r="C19" s="221"/>
      <c r="D19" s="219"/>
    </row>
    <row r="20" s="207" customFormat="1" ht="20.1" customHeight="1" spans="1:4">
      <c r="A20" s="200">
        <v>2120810</v>
      </c>
      <c r="B20" s="225" t="s">
        <v>1336</v>
      </c>
      <c r="C20" s="221"/>
      <c r="D20" s="219"/>
    </row>
    <row r="21" s="207" customFormat="1" ht="20.1" customHeight="1" spans="1:4">
      <c r="A21" s="200">
        <v>2120811</v>
      </c>
      <c r="B21" s="226" t="s">
        <v>1337</v>
      </c>
      <c r="C21" s="221"/>
      <c r="D21" s="219"/>
    </row>
    <row r="22" s="207" customFormat="1" ht="20.1" customHeight="1" spans="1:4">
      <c r="A22" s="200">
        <v>2120814</v>
      </c>
      <c r="B22" s="226" t="s">
        <v>1338</v>
      </c>
      <c r="C22" s="221"/>
      <c r="D22" s="219"/>
    </row>
    <row r="23" s="207" customFormat="1" ht="20.1" customHeight="1" spans="1:4">
      <c r="A23" s="200">
        <v>2120815</v>
      </c>
      <c r="B23" s="226" t="s">
        <v>1339</v>
      </c>
      <c r="C23" s="221"/>
      <c r="D23" s="219"/>
    </row>
    <row r="24" s="207" customFormat="1" ht="20.1" customHeight="1" spans="1:4">
      <c r="A24" s="200">
        <v>2120816</v>
      </c>
      <c r="B24" s="226" t="s">
        <v>1340</v>
      </c>
      <c r="C24" s="221"/>
      <c r="D24" s="219"/>
    </row>
    <row r="25" s="207" customFormat="1" ht="20.1" customHeight="1" spans="1:4">
      <c r="A25" s="200">
        <v>2120899</v>
      </c>
      <c r="B25" s="225" t="s">
        <v>1341</v>
      </c>
      <c r="C25" s="221">
        <v>50090</v>
      </c>
      <c r="D25" s="219"/>
    </row>
    <row r="26" s="207" customFormat="1" ht="20.1" customHeight="1" spans="1:4">
      <c r="A26" s="200">
        <v>21210</v>
      </c>
      <c r="B26" s="225" t="s">
        <v>1342</v>
      </c>
      <c r="C26" s="221">
        <f>SUM(XFD27:XFD29)</f>
        <v>0</v>
      </c>
      <c r="D26" s="219"/>
    </row>
    <row r="27" s="207" customFormat="1" ht="20.1" customHeight="1" spans="1:4">
      <c r="A27" s="200">
        <v>2121001</v>
      </c>
      <c r="B27" s="225" t="s">
        <v>1329</v>
      </c>
      <c r="C27" s="221"/>
      <c r="D27" s="219"/>
    </row>
    <row r="28" s="207" customFormat="1" ht="20.1" customHeight="1" spans="1:4">
      <c r="A28" s="200">
        <v>2121002</v>
      </c>
      <c r="B28" s="225" t="s">
        <v>1330</v>
      </c>
      <c r="C28" s="221"/>
      <c r="D28" s="219"/>
    </row>
    <row r="29" s="207" customFormat="1" ht="20.1" customHeight="1" spans="1:4">
      <c r="A29" s="200">
        <v>2121099</v>
      </c>
      <c r="B29" s="225" t="s">
        <v>1343</v>
      </c>
      <c r="C29" s="221">
        <v>8257</v>
      </c>
      <c r="D29" s="219"/>
    </row>
    <row r="30" s="207" customFormat="1" ht="20.1" customHeight="1" spans="1:4">
      <c r="A30" s="200">
        <v>21211</v>
      </c>
      <c r="B30" s="224" t="s">
        <v>1344</v>
      </c>
      <c r="C30" s="221"/>
      <c r="D30" s="219"/>
    </row>
    <row r="31" s="207" customFormat="1" ht="20.1" customHeight="1" spans="1:4">
      <c r="A31" s="200">
        <v>21213</v>
      </c>
      <c r="B31" s="224" t="s">
        <v>1345</v>
      </c>
      <c r="C31" s="221">
        <f>SUM(XFD32:XFD34)</f>
        <v>0</v>
      </c>
      <c r="D31" s="219"/>
    </row>
    <row r="32" s="207" customFormat="1" ht="20.1" customHeight="1" spans="1:4">
      <c r="A32" s="200">
        <v>2121301</v>
      </c>
      <c r="B32" s="225" t="s">
        <v>1346</v>
      </c>
      <c r="C32" s="221">
        <v>2167</v>
      </c>
      <c r="D32" s="219"/>
    </row>
    <row r="33" s="207" customFormat="1" ht="20.1" customHeight="1" spans="1:4">
      <c r="A33" s="200">
        <v>2121302</v>
      </c>
      <c r="B33" s="225" t="s">
        <v>1347</v>
      </c>
      <c r="C33" s="221">
        <v>646</v>
      </c>
      <c r="D33" s="219"/>
    </row>
    <row r="34" s="207" customFormat="1" ht="20.1" customHeight="1" spans="1:4">
      <c r="A34" s="200">
        <v>2121399</v>
      </c>
      <c r="B34" s="225" t="s">
        <v>1348</v>
      </c>
      <c r="C34" s="221">
        <v>1461</v>
      </c>
      <c r="D34" s="219"/>
    </row>
    <row r="35" s="207" customFormat="1" ht="20.1" customHeight="1" spans="1:4">
      <c r="A35" s="200">
        <v>21214</v>
      </c>
      <c r="B35" s="224" t="s">
        <v>1349</v>
      </c>
      <c r="C35" s="221">
        <f>SUM(XFD36:XFD37)</f>
        <v>0</v>
      </c>
      <c r="D35" s="219"/>
    </row>
    <row r="36" s="207" customFormat="1" ht="20.1" customHeight="1" spans="1:4">
      <c r="A36" s="200">
        <v>2121401</v>
      </c>
      <c r="B36" s="225" t="s">
        <v>1350</v>
      </c>
      <c r="C36" s="221">
        <v>3200</v>
      </c>
      <c r="D36" s="219"/>
    </row>
    <row r="37" s="207" customFormat="1" ht="20.1" customHeight="1" spans="1:4">
      <c r="A37" s="200">
        <v>2121499</v>
      </c>
      <c r="B37" s="223" t="s">
        <v>1351</v>
      </c>
      <c r="C37" s="221"/>
      <c r="D37" s="219"/>
    </row>
    <row r="38" s="207" customFormat="1" ht="20.1" customHeight="1" spans="1:4">
      <c r="A38" s="200">
        <v>21216</v>
      </c>
      <c r="B38" s="223" t="s">
        <v>1352</v>
      </c>
      <c r="C38" s="221">
        <f>XFD39</f>
        <v>0</v>
      </c>
      <c r="D38" s="219"/>
    </row>
    <row r="39" s="207" customFormat="1" ht="20.1" customHeight="1" spans="1:4">
      <c r="A39" s="200">
        <v>2121699</v>
      </c>
      <c r="B39" s="223" t="s">
        <v>1353</v>
      </c>
      <c r="C39" s="221"/>
      <c r="D39" s="219"/>
    </row>
    <row r="40" s="207" customFormat="1" ht="20.1" customHeight="1" spans="1:4">
      <c r="A40" s="200">
        <v>214</v>
      </c>
      <c r="B40" s="223" t="s">
        <v>1354</v>
      </c>
      <c r="C40" s="221">
        <f t="shared" ref="C40:C47" si="0">XFD41</f>
        <v>0</v>
      </c>
      <c r="D40" s="219"/>
    </row>
    <row r="41" s="207" customFormat="1" ht="20.1" customHeight="1" spans="1:4">
      <c r="A41" s="200">
        <v>21462</v>
      </c>
      <c r="B41" s="200" t="s">
        <v>1355</v>
      </c>
      <c r="C41" s="221">
        <f t="shared" si="0"/>
        <v>0</v>
      </c>
      <c r="D41" s="219"/>
    </row>
    <row r="42" s="207" customFormat="1" ht="20.1" customHeight="1" spans="1:4">
      <c r="A42" s="200">
        <v>2146299</v>
      </c>
      <c r="B42" s="225" t="s">
        <v>1356</v>
      </c>
      <c r="C42" s="221"/>
      <c r="D42" s="219"/>
    </row>
    <row r="43" s="207" customFormat="1" ht="20.1" customHeight="1" spans="1:4">
      <c r="A43" s="200">
        <v>215</v>
      </c>
      <c r="B43" s="223" t="s">
        <v>1357</v>
      </c>
      <c r="C43" s="221">
        <f t="shared" si="0"/>
        <v>0</v>
      </c>
      <c r="D43" s="219"/>
    </row>
    <row r="44" s="207" customFormat="1" ht="20.1" customHeight="1" spans="1:4">
      <c r="A44" s="200">
        <v>21562</v>
      </c>
      <c r="B44" s="200" t="s">
        <v>1358</v>
      </c>
      <c r="C44" s="221">
        <v>0</v>
      </c>
      <c r="D44" s="219"/>
    </row>
    <row r="45" s="207" customFormat="1" ht="20.1" customHeight="1" spans="1:4">
      <c r="A45" s="200">
        <v>2156202</v>
      </c>
      <c r="B45" s="225" t="s">
        <v>1359</v>
      </c>
      <c r="C45" s="221"/>
      <c r="D45" s="219"/>
    </row>
    <row r="46" s="207" customFormat="1" ht="20.1" customHeight="1" spans="1:4">
      <c r="A46" s="200">
        <v>216</v>
      </c>
      <c r="B46" s="223" t="s">
        <v>1360</v>
      </c>
      <c r="C46" s="221">
        <f t="shared" si="0"/>
        <v>0</v>
      </c>
      <c r="D46" s="219"/>
    </row>
    <row r="47" s="207" customFormat="1" ht="20.1" customHeight="1" spans="1:4">
      <c r="A47" s="200">
        <v>21660</v>
      </c>
      <c r="B47" s="200" t="s">
        <v>1361</v>
      </c>
      <c r="C47" s="221">
        <f t="shared" si="0"/>
        <v>0</v>
      </c>
      <c r="D47" s="219"/>
    </row>
    <row r="48" s="207" customFormat="1" ht="20.1" customHeight="1" spans="1:4">
      <c r="A48" s="200">
        <v>2166004</v>
      </c>
      <c r="B48" s="225" t="s">
        <v>1362</v>
      </c>
      <c r="C48" s="221"/>
      <c r="D48" s="219"/>
    </row>
    <row r="49" s="207" customFormat="1" ht="20.1" customHeight="1" spans="1:5">
      <c r="A49" s="200">
        <v>229</v>
      </c>
      <c r="B49" s="223" t="s">
        <v>1363</v>
      </c>
      <c r="C49" s="221">
        <f>XFD53+XFD50</f>
        <v>0</v>
      </c>
      <c r="D49" s="219"/>
      <c r="E49" s="227"/>
    </row>
    <row r="50" s="207" customFormat="1" ht="20.1" customHeight="1" spans="1:4">
      <c r="A50" s="200">
        <v>22904</v>
      </c>
      <c r="B50" s="222" t="s">
        <v>1364</v>
      </c>
      <c r="C50" s="221">
        <f>SUM(XFD51:XFD52)</f>
        <v>0</v>
      </c>
      <c r="D50" s="219"/>
    </row>
    <row r="51" s="207" customFormat="1" ht="20.1" customHeight="1" spans="1:4">
      <c r="A51" s="200">
        <v>2290401</v>
      </c>
      <c r="B51" s="223" t="s">
        <v>1365</v>
      </c>
      <c r="C51" s="221"/>
      <c r="D51" s="219"/>
    </row>
    <row r="52" s="207" customFormat="1" ht="20.1" customHeight="1" spans="1:4">
      <c r="A52" s="200">
        <v>2290402</v>
      </c>
      <c r="B52" s="223" t="s">
        <v>1366</v>
      </c>
      <c r="C52" s="221">
        <v>78100</v>
      </c>
      <c r="D52" s="219"/>
    </row>
    <row r="53" s="207" customFormat="1" ht="20.1" customHeight="1" spans="1:4">
      <c r="A53" s="200">
        <v>22960</v>
      </c>
      <c r="B53" s="200" t="s">
        <v>1367</v>
      </c>
      <c r="C53" s="221">
        <f>SUM(XFD54:XFD58)</f>
        <v>0</v>
      </c>
      <c r="D53" s="219"/>
    </row>
    <row r="54" s="207" customFormat="1" ht="20.1" customHeight="1" spans="1:4">
      <c r="A54" s="200">
        <v>2296002</v>
      </c>
      <c r="B54" s="226" t="s">
        <v>1368</v>
      </c>
      <c r="C54" s="221">
        <v>600</v>
      </c>
      <c r="D54" s="219"/>
    </row>
    <row r="55" s="207" customFormat="1" ht="20.1" customHeight="1" spans="1:4">
      <c r="A55" s="200">
        <v>2296003</v>
      </c>
      <c r="B55" s="225" t="s">
        <v>1369</v>
      </c>
      <c r="C55" s="221">
        <v>750</v>
      </c>
      <c r="D55" s="219"/>
    </row>
    <row r="56" s="207" customFormat="1" ht="20.1" customHeight="1" spans="1:4">
      <c r="A56" s="200">
        <v>2296005</v>
      </c>
      <c r="B56" s="225" t="s">
        <v>1370</v>
      </c>
      <c r="C56" s="221">
        <v>30</v>
      </c>
      <c r="D56" s="219"/>
    </row>
    <row r="57" s="207" customFormat="1" ht="20.1" customHeight="1" spans="1:4">
      <c r="A57" s="200">
        <v>2296006</v>
      </c>
      <c r="B57" s="225" t="s">
        <v>1371</v>
      </c>
      <c r="C57" s="221"/>
      <c r="D57" s="219"/>
    </row>
    <row r="58" s="207" customFormat="1" ht="20.1" customHeight="1" spans="1:4">
      <c r="A58" s="200">
        <v>2296013</v>
      </c>
      <c r="B58" s="225" t="s">
        <v>1372</v>
      </c>
      <c r="C58" s="221">
        <v>12</v>
      </c>
      <c r="D58" s="219"/>
    </row>
    <row r="59" s="207" customFormat="1" ht="20.1" customHeight="1" spans="1:4">
      <c r="A59" s="200">
        <v>232</v>
      </c>
      <c r="B59" s="228" t="s">
        <v>1373</v>
      </c>
      <c r="C59" s="221">
        <f>XFD60</f>
        <v>0</v>
      </c>
      <c r="D59" s="219"/>
    </row>
    <row r="60" s="207" customFormat="1" ht="20.1" customHeight="1" spans="1:4">
      <c r="A60" s="200">
        <v>23204</v>
      </c>
      <c r="B60" s="219" t="s">
        <v>1374</v>
      </c>
      <c r="C60" s="221">
        <f>SUM(XFD61:XFD64)</f>
        <v>0</v>
      </c>
      <c r="D60" s="219"/>
    </row>
    <row r="61" s="207" customFormat="1" ht="20.1" customHeight="1" spans="1:4">
      <c r="A61" s="200">
        <v>2320411</v>
      </c>
      <c r="B61" s="225" t="s">
        <v>1375</v>
      </c>
      <c r="C61" s="221">
        <v>4266</v>
      </c>
      <c r="D61" s="219"/>
    </row>
    <row r="62" s="207" customFormat="1" ht="20.1" customHeight="1" spans="1:4">
      <c r="A62" s="200">
        <v>2320431</v>
      </c>
      <c r="B62" s="225" t="s">
        <v>1376</v>
      </c>
      <c r="C62" s="221">
        <v>1339</v>
      </c>
      <c r="D62" s="219"/>
    </row>
    <row r="63" s="207" customFormat="1" ht="20.1" customHeight="1" spans="1:4">
      <c r="A63" s="200">
        <v>2320433</v>
      </c>
      <c r="B63" s="225" t="s">
        <v>1377</v>
      </c>
      <c r="C63" s="221">
        <v>4227</v>
      </c>
      <c r="D63" s="219"/>
    </row>
    <row r="64" s="207" customFormat="1" ht="20.1" customHeight="1" spans="1:4">
      <c r="A64" s="200">
        <v>2320498</v>
      </c>
      <c r="B64" s="225" t="s">
        <v>1378</v>
      </c>
      <c r="C64" s="221">
        <v>6774</v>
      </c>
      <c r="D64" s="219"/>
    </row>
    <row r="65" s="207" customFormat="1" ht="20.1" customHeight="1" spans="1:4">
      <c r="A65" s="200">
        <v>233</v>
      </c>
      <c r="B65" s="228" t="s">
        <v>1379</v>
      </c>
      <c r="C65" s="221">
        <f>XFD66</f>
        <v>0</v>
      </c>
      <c r="D65" s="219"/>
    </row>
    <row r="66" s="207" customFormat="1" ht="20.1" customHeight="1" spans="1:4">
      <c r="A66" s="200">
        <v>23304</v>
      </c>
      <c r="B66" s="219" t="s">
        <v>1380</v>
      </c>
      <c r="C66" s="221">
        <f>SUM(XFD67:XFD68)</f>
        <v>0</v>
      </c>
      <c r="D66" s="219"/>
    </row>
    <row r="67" s="207" customFormat="1" ht="20.1" customHeight="1" spans="1:4">
      <c r="A67" s="200">
        <v>2330411</v>
      </c>
      <c r="B67" s="225" t="s">
        <v>1381</v>
      </c>
      <c r="C67" s="221">
        <v>50</v>
      </c>
      <c r="D67" s="219"/>
    </row>
    <row r="68" s="207" customFormat="1" ht="20.1" customHeight="1" spans="1:4">
      <c r="A68" s="200">
        <v>2330431</v>
      </c>
      <c r="B68" s="225" t="s">
        <v>1382</v>
      </c>
      <c r="C68" s="221"/>
      <c r="D68" s="219"/>
    </row>
    <row r="69" s="207" customFormat="1" ht="20.1" customHeight="1" spans="1:4">
      <c r="A69" s="200">
        <v>234</v>
      </c>
      <c r="B69" s="228" t="s">
        <v>1383</v>
      </c>
      <c r="C69" s="221">
        <f>XFD70+XFD74</f>
        <v>0</v>
      </c>
      <c r="D69" s="219"/>
    </row>
    <row r="70" s="207" customFormat="1" ht="20.1" customHeight="1" spans="1:4">
      <c r="A70" s="200">
        <v>23401</v>
      </c>
      <c r="B70" s="219" t="s">
        <v>1384</v>
      </c>
      <c r="C70" s="221">
        <f>SUM(XFD71:XFD73)</f>
        <v>0</v>
      </c>
      <c r="D70" s="219"/>
    </row>
    <row r="71" s="207" customFormat="1" ht="20.1" customHeight="1" spans="1:4">
      <c r="A71" s="200">
        <v>2340101</v>
      </c>
      <c r="B71" s="225" t="s">
        <v>1385</v>
      </c>
      <c r="C71" s="221"/>
      <c r="D71" s="219"/>
    </row>
    <row r="72" s="207" customFormat="1" ht="20.1" customHeight="1" spans="1:4">
      <c r="A72" s="200">
        <v>2340102</v>
      </c>
      <c r="B72" s="225" t="s">
        <v>1386</v>
      </c>
      <c r="C72" s="221"/>
      <c r="D72" s="219"/>
    </row>
    <row r="73" s="207" customFormat="1" ht="20.1" customHeight="1" spans="1:4">
      <c r="A73" s="200">
        <v>2340199</v>
      </c>
      <c r="B73" s="225" t="s">
        <v>1387</v>
      </c>
      <c r="C73" s="221"/>
      <c r="D73" s="219"/>
    </row>
    <row r="74" s="207" customFormat="1" ht="20.1" customHeight="1" spans="1:4">
      <c r="A74" s="200">
        <v>23402</v>
      </c>
      <c r="B74" s="219" t="s">
        <v>1388</v>
      </c>
      <c r="C74" s="221">
        <f>XFD75</f>
        <v>0</v>
      </c>
      <c r="D74" s="219"/>
    </row>
    <row r="75" s="207" customFormat="1" ht="20.1" customHeight="1" spans="1:4">
      <c r="A75" s="200">
        <v>2340299</v>
      </c>
      <c r="B75" s="225" t="s">
        <v>1389</v>
      </c>
      <c r="C75" s="221"/>
      <c r="D75" s="219"/>
    </row>
    <row r="76" s="207" customFormat="1" ht="20.1" customHeight="1" spans="1:4">
      <c r="A76" s="200"/>
      <c r="B76" s="217" t="s">
        <v>121</v>
      </c>
      <c r="C76" s="218">
        <f>XFD77+XFD84</f>
        <v>0</v>
      </c>
      <c r="D76" s="219"/>
    </row>
    <row r="77" s="207" customFormat="1" ht="20.1" customHeight="1" spans="1:4">
      <c r="A77" s="200">
        <v>230</v>
      </c>
      <c r="B77" s="229" t="s">
        <v>1390</v>
      </c>
      <c r="C77" s="218">
        <f>XFD78+XFD79+XFD81+XFD83</f>
        <v>0</v>
      </c>
      <c r="D77" s="219"/>
    </row>
    <row r="78" s="207" customFormat="1" ht="20.1" customHeight="1" spans="1:4">
      <c r="A78" s="200">
        <v>23004</v>
      </c>
      <c r="B78" s="219" t="s">
        <v>763</v>
      </c>
      <c r="C78" s="221"/>
      <c r="D78" s="219"/>
    </row>
    <row r="79" s="207" customFormat="1" ht="20.1" customHeight="1" spans="1:4">
      <c r="A79" s="200">
        <v>23008</v>
      </c>
      <c r="B79" s="219" t="s">
        <v>764</v>
      </c>
      <c r="C79" s="221">
        <f>XFD80</f>
        <v>0</v>
      </c>
      <c r="D79" s="219"/>
    </row>
    <row r="80" s="207" customFormat="1" ht="20.1" customHeight="1" spans="1:4">
      <c r="A80" s="200">
        <v>2300802</v>
      </c>
      <c r="B80" s="219" t="s">
        <v>1391</v>
      </c>
      <c r="C80" s="221">
        <v>15033</v>
      </c>
      <c r="D80" s="219"/>
    </row>
    <row r="81" s="207" customFormat="1" ht="20.1" customHeight="1" spans="1:4">
      <c r="A81" s="200">
        <v>23009</v>
      </c>
      <c r="B81" s="219" t="s">
        <v>765</v>
      </c>
      <c r="C81" s="221">
        <f>XFD82</f>
        <v>0</v>
      </c>
      <c r="D81" s="219"/>
    </row>
    <row r="82" s="207" customFormat="1" ht="20.1" customHeight="1" spans="1:5">
      <c r="A82" s="200">
        <v>2300902</v>
      </c>
      <c r="B82" s="219" t="s">
        <v>1392</v>
      </c>
      <c r="C82" s="221">
        <v>28029</v>
      </c>
      <c r="D82" s="219"/>
      <c r="E82" s="230" t="s">
        <v>1393</v>
      </c>
    </row>
    <row r="83" s="207" customFormat="1" ht="20.1" customHeight="1" spans="1:4">
      <c r="A83" s="200">
        <v>23011</v>
      </c>
      <c r="B83" s="219" t="s">
        <v>766</v>
      </c>
      <c r="C83" s="221"/>
      <c r="D83" s="219"/>
    </row>
    <row r="84" s="207" customFormat="1" ht="20.1" customHeight="1" spans="1:4">
      <c r="A84" s="200">
        <v>231</v>
      </c>
      <c r="B84" s="229" t="s">
        <v>1394</v>
      </c>
      <c r="C84" s="221">
        <f>XFD85+XFD87</f>
        <v>0</v>
      </c>
      <c r="D84" s="219"/>
    </row>
    <row r="85" s="207" customFormat="1" ht="20.1" customHeight="1" spans="1:4">
      <c r="A85" s="200">
        <v>23104</v>
      </c>
      <c r="B85" s="219" t="s">
        <v>1395</v>
      </c>
      <c r="C85" s="221">
        <f>XFD86</f>
        <v>0</v>
      </c>
      <c r="D85" s="219"/>
    </row>
    <row r="86" s="207" customFormat="1" ht="20.1" customHeight="1" spans="1:4">
      <c r="A86" s="200">
        <v>2310411</v>
      </c>
      <c r="B86" s="228" t="s">
        <v>1396</v>
      </c>
      <c r="C86" s="221">
        <v>37645</v>
      </c>
      <c r="D86" s="219"/>
    </row>
    <row r="87" s="207" customFormat="1" ht="20.1" customHeight="1" spans="1:4">
      <c r="A87" s="200">
        <v>23105</v>
      </c>
      <c r="B87" s="219" t="s">
        <v>1397</v>
      </c>
      <c r="C87" s="221"/>
      <c r="D87" s="219"/>
    </row>
    <row r="88" s="207" customFormat="1" ht="20.1" customHeight="1" spans="1:4">
      <c r="A88" s="200"/>
      <c r="B88" s="217" t="s">
        <v>128</v>
      </c>
      <c r="C88" s="218">
        <f>XFD5+XFD77+XFD84</f>
        <v>0</v>
      </c>
      <c r="D88" s="219"/>
    </row>
    <row r="89" s="207" customFormat="1" ht="15" spans="3:4">
      <c r="C89" s="206"/>
      <c r="D89" s="231"/>
    </row>
    <row r="90" s="207" customFormat="1" ht="15" spans="3:4">
      <c r="C90" s="206"/>
      <c r="D90" s="231"/>
    </row>
    <row r="91" s="207" customFormat="1" ht="15" spans="3:4">
      <c r="C91" s="206"/>
      <c r="D91" s="231"/>
    </row>
    <row r="92" s="207" customFormat="1" ht="15" spans="3:4">
      <c r="C92" s="206"/>
      <c r="D92" s="231"/>
    </row>
    <row r="93" s="207" customFormat="1" ht="15" spans="3:4">
      <c r="C93" s="206"/>
      <c r="D93" s="231"/>
    </row>
    <row r="94" s="207" customFormat="1" ht="15" spans="3:4">
      <c r="C94" s="206"/>
      <c r="D94" s="231"/>
    </row>
    <row r="95" s="207" customFormat="1" ht="15" spans="3:4">
      <c r="C95" s="206"/>
      <c r="D95" s="231"/>
    </row>
    <row r="96" s="207" customFormat="1" ht="15" spans="3:4">
      <c r="C96" s="206"/>
      <c r="D96" s="231"/>
    </row>
    <row r="97" s="207" customFormat="1" ht="15" spans="3:4">
      <c r="C97" s="206"/>
      <c r="D97" s="231"/>
    </row>
    <row r="98" s="207" customFormat="1" ht="15" spans="3:4">
      <c r="C98" s="206"/>
      <c r="D98" s="231"/>
    </row>
    <row r="99" s="207" customFormat="1" ht="15" spans="3:4">
      <c r="C99" s="206"/>
      <c r="D99" s="231"/>
    </row>
    <row r="100" s="207" customFormat="1" ht="15" spans="3:4">
      <c r="C100" s="206"/>
      <c r="D100" s="231"/>
    </row>
  </sheetData>
  <mergeCells count="2">
    <mergeCell ref="A2:D2"/>
    <mergeCell ref="C3:D3"/>
  </mergeCells>
  <pageMargins left="0.786806" right="0.786806" top="0.944444" bottom="0.747917" header="0.314583" footer="0.511806"/>
  <pageSetup paperSize="9" scale="90" firstPageNumber="74" orientation="portrait" useFirstPageNumber="1" horizontalDpi="600" verticalDpi="600"/>
  <headerFooter>
    <oddFooter>&amp;C&amp;"Times New Roman"&amp;12— &amp;P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J22" sqref="J22"/>
    </sheetView>
  </sheetViews>
  <sheetFormatPr defaultColWidth="27.1083333333333" defaultRowHeight="13.5" customHeight="1" outlineLevelCol="7"/>
  <cols>
    <col min="1" max="1" width="14.75" customWidth="1"/>
    <col min="2" max="2" width="10.875" customWidth="1"/>
    <col min="3" max="3" width="8.75" customWidth="1"/>
    <col min="4" max="4" width="13" customWidth="1"/>
    <col min="5" max="5" width="11.125" customWidth="1"/>
    <col min="6" max="6" width="13.25" customWidth="1"/>
    <col min="7" max="7" width="17.25" customWidth="1"/>
    <col min="8" max="8" width="16.625" customWidth="1"/>
  </cols>
  <sheetData>
    <row r="1" ht="18.75" spans="1:4">
      <c r="A1" s="189" t="s">
        <v>1398</v>
      </c>
      <c r="B1" s="190"/>
      <c r="C1" s="191"/>
      <c r="D1" s="191"/>
    </row>
    <row r="2" ht="14.25" spans="1:8">
      <c r="A2" s="192"/>
      <c r="B2" s="193"/>
      <c r="C2" s="193"/>
      <c r="D2" s="193"/>
      <c r="E2" s="193"/>
      <c r="F2" s="193"/>
      <c r="G2" s="193"/>
      <c r="H2" s="193"/>
    </row>
    <row r="3" ht="20.25" spans="1:8">
      <c r="A3" s="194" t="s">
        <v>1399</v>
      </c>
      <c r="B3" s="195"/>
      <c r="C3" s="195"/>
      <c r="D3" s="195"/>
      <c r="E3" s="195"/>
      <c r="F3" s="195"/>
      <c r="G3" s="195"/>
      <c r="H3" s="195"/>
    </row>
    <row r="4" ht="25.05" customHeight="1" spans="1:8">
      <c r="A4" s="196"/>
      <c r="B4" s="197"/>
      <c r="C4" s="197"/>
      <c r="D4" s="197"/>
      <c r="E4" s="197"/>
      <c r="F4" s="197"/>
      <c r="G4" s="197"/>
      <c r="H4" s="198" t="s">
        <v>131</v>
      </c>
    </row>
    <row r="5" ht="25.05" customHeight="1" spans="1:8">
      <c r="A5" s="9" t="s">
        <v>1113</v>
      </c>
      <c r="B5" s="10" t="s">
        <v>686</v>
      </c>
      <c r="C5" s="10" t="s">
        <v>697</v>
      </c>
      <c r="D5" s="10" t="s">
        <v>696</v>
      </c>
      <c r="E5" s="10" t="s">
        <v>1114</v>
      </c>
      <c r="F5" s="10" t="s">
        <v>1115</v>
      </c>
      <c r="G5" s="10" t="s">
        <v>1116</v>
      </c>
      <c r="H5" s="10" t="s">
        <v>1108</v>
      </c>
    </row>
    <row r="6" ht="25.05" customHeight="1" spans="1:8">
      <c r="A6" s="11"/>
      <c r="B6" s="10"/>
      <c r="C6" s="10"/>
      <c r="D6" s="10"/>
      <c r="E6" s="10"/>
      <c r="F6" s="10"/>
      <c r="G6" s="10"/>
      <c r="H6" s="10"/>
    </row>
    <row r="7" ht="25.05" customHeight="1" spans="1:8">
      <c r="A7" s="11"/>
      <c r="B7" s="10"/>
      <c r="C7" s="10"/>
      <c r="D7" s="10"/>
      <c r="E7" s="10"/>
      <c r="F7" s="10"/>
      <c r="G7" s="10"/>
      <c r="H7" s="10"/>
    </row>
    <row r="8" ht="25.05" customHeight="1" spans="1:8">
      <c r="A8" s="11"/>
      <c r="B8" s="10"/>
      <c r="C8" s="10"/>
      <c r="D8" s="10"/>
      <c r="E8" s="10"/>
      <c r="F8" s="10"/>
      <c r="G8" s="10"/>
      <c r="H8" s="10"/>
    </row>
    <row r="9" ht="25.05" customHeight="1" spans="1:8">
      <c r="A9" s="11"/>
      <c r="B9" s="10"/>
      <c r="C9" s="10"/>
      <c r="D9" s="10"/>
      <c r="E9" s="10"/>
      <c r="F9" s="10"/>
      <c r="G9" s="10"/>
      <c r="H9" s="10"/>
    </row>
    <row r="10" ht="25.05" customHeight="1" spans="1:8">
      <c r="A10" s="11"/>
      <c r="B10" s="10"/>
      <c r="C10" s="10"/>
      <c r="D10" s="10"/>
      <c r="E10" s="10"/>
      <c r="F10" s="10"/>
      <c r="G10" s="10"/>
      <c r="H10" s="10"/>
    </row>
    <row r="11" ht="25.05" customHeight="1" spans="1:8">
      <c r="A11" s="199"/>
      <c r="B11" s="10"/>
      <c r="C11" s="10"/>
      <c r="D11" s="10"/>
      <c r="E11" s="10"/>
      <c r="F11" s="10"/>
      <c r="G11" s="10"/>
      <c r="H11" s="10"/>
    </row>
    <row r="12" ht="25.05" customHeight="1" spans="1:8">
      <c r="A12" s="200"/>
      <c r="B12" s="201"/>
      <c r="C12" s="202"/>
      <c r="D12" s="203"/>
      <c r="E12" s="204"/>
      <c r="F12" s="204"/>
      <c r="G12" s="204"/>
      <c r="H12" s="204"/>
    </row>
    <row r="13" ht="25.05" customHeight="1" spans="1:8">
      <c r="A13" s="200"/>
      <c r="B13" s="201"/>
      <c r="C13" s="202"/>
      <c r="D13" s="203"/>
      <c r="E13" s="204"/>
      <c r="F13" s="204"/>
      <c r="G13" s="204"/>
      <c r="H13" s="204"/>
    </row>
    <row r="14" ht="25.05" customHeight="1" spans="1:8">
      <c r="A14" s="200"/>
      <c r="B14" s="201"/>
      <c r="C14" s="202"/>
      <c r="D14" s="203"/>
      <c r="E14" s="204"/>
      <c r="F14" s="204"/>
      <c r="G14" s="204"/>
      <c r="H14" s="204"/>
    </row>
    <row r="15" ht="25.05" customHeight="1" spans="1:8">
      <c r="A15" s="205" t="s">
        <v>1400</v>
      </c>
      <c r="B15" s="205"/>
      <c r="C15" s="205"/>
      <c r="D15" s="205"/>
      <c r="E15" s="205"/>
      <c r="F15" s="205"/>
      <c r="G15" s="205"/>
      <c r="H15" s="205"/>
    </row>
  </sheetData>
  <mergeCells count="2">
    <mergeCell ref="A3:H3"/>
    <mergeCell ref="A15:H15"/>
  </mergeCells>
  <pageMargins left="0.7" right="0.7" top="0.75" bottom="0.75" header="0.3" footer="0.3"/>
  <pageSetup paperSize="9" orientation="portrait" horizontalDpi="600" vertic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A2" sqref="A2:C2"/>
    </sheetView>
  </sheetViews>
  <sheetFormatPr defaultColWidth="10" defaultRowHeight="15" customHeight="1" outlineLevelCol="2"/>
  <cols>
    <col min="1" max="1" width="24.2166666666667" style="4" customWidth="1"/>
    <col min="2" max="3" width="28.775" style="4" customWidth="1"/>
    <col min="4" max="257" width="10" style="4" customWidth="1"/>
  </cols>
  <sheetData>
    <row r="1" s="2" customFormat="1" ht="32.25" customHeight="1" spans="1:1">
      <c r="A1" s="1" t="s">
        <v>1401</v>
      </c>
    </row>
    <row r="2" ht="31.5" customHeight="1" spans="1:3">
      <c r="A2" s="182" t="s">
        <v>1402</v>
      </c>
      <c r="B2" s="183"/>
      <c r="C2" s="183"/>
    </row>
    <row r="3" ht="30" customHeight="1" spans="1:3">
      <c r="A3" s="184" t="s">
        <v>881</v>
      </c>
      <c r="B3" s="184"/>
      <c r="C3" s="184"/>
    </row>
    <row r="4" ht="33" customHeight="1" spans="1:3">
      <c r="A4" s="185" t="s">
        <v>671</v>
      </c>
      <c r="B4" s="185" t="s">
        <v>882</v>
      </c>
      <c r="C4" s="185"/>
    </row>
    <row r="5" ht="45.9" customHeight="1" spans="1:3">
      <c r="A5" s="185"/>
      <c r="B5" s="185" t="s">
        <v>673</v>
      </c>
      <c r="C5" s="185" t="s">
        <v>674</v>
      </c>
    </row>
    <row r="6" ht="45.9" customHeight="1" spans="1:3">
      <c r="A6" s="102" t="s">
        <v>675</v>
      </c>
      <c r="B6" s="186">
        <v>955178</v>
      </c>
      <c r="C6" s="186">
        <v>1021673</v>
      </c>
    </row>
    <row r="7" ht="45.9" customHeight="1" spans="1:3">
      <c r="A7" s="102" t="s">
        <v>676</v>
      </c>
      <c r="B7" s="186">
        <v>546532</v>
      </c>
      <c r="C7" s="186">
        <v>546532</v>
      </c>
    </row>
    <row r="8" ht="45.9" customHeight="1" spans="1:3">
      <c r="A8" s="102" t="s">
        <v>677</v>
      </c>
      <c r="B8" s="186">
        <v>93103</v>
      </c>
      <c r="C8" s="187">
        <v>112958</v>
      </c>
    </row>
    <row r="9" ht="45.9" customHeight="1" spans="1:3">
      <c r="A9" s="102" t="s">
        <v>678</v>
      </c>
      <c r="B9" s="186">
        <v>184041</v>
      </c>
      <c r="C9" s="187">
        <v>205600</v>
      </c>
    </row>
    <row r="10" ht="45.9" customHeight="1" spans="1:3">
      <c r="A10" s="102" t="s">
        <v>679</v>
      </c>
      <c r="B10" s="186">
        <v>131502</v>
      </c>
      <c r="C10" s="187">
        <v>156583</v>
      </c>
    </row>
    <row r="11" ht="45.9" customHeight="1" spans="1:2">
      <c r="A11" s="188" t="s">
        <v>1274</v>
      </c>
      <c r="B11" s="188"/>
    </row>
    <row r="12" ht="30" customHeight="1"/>
  </sheetData>
  <mergeCells count="5">
    <mergeCell ref="A2:C2"/>
    <mergeCell ref="A3:C3"/>
    <mergeCell ref="B4:C4"/>
    <mergeCell ref="A11:B11"/>
    <mergeCell ref="A4:A5"/>
  </mergeCells>
  <pageMargins left="0.786806" right="0.786806" top="0.944444" bottom="0.747917" header="0.314583" footer="0.511806"/>
  <pageSetup paperSize="9" scale="90" firstPageNumber="77" orientation="portrait" useFirstPageNumber="1" horizontalDpi="600" verticalDpi="600"/>
  <headerFooter>
    <oddFooter>&amp;C&amp;"Times New Roman"&amp;12— &amp;P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L11" sqref="L11"/>
    </sheetView>
  </sheetViews>
  <sheetFormatPr defaultColWidth="9" defaultRowHeight="13.5" customHeight="1" outlineLevelCol="6"/>
  <cols>
    <col min="1" max="1" width="9" style="172" customWidth="1"/>
    <col min="2" max="2" width="14.2166666666667" style="172" customWidth="1"/>
    <col min="3" max="7" width="10.6666666666667" style="172" customWidth="1"/>
    <col min="8" max="257" width="9" style="172" customWidth="1"/>
  </cols>
  <sheetData>
    <row r="1" s="172" customFormat="1" ht="14.25" spans="1:1">
      <c r="A1" s="121" t="s">
        <v>1403</v>
      </c>
    </row>
    <row r="4" s="172" customFormat="1" spans="2:7">
      <c r="B4" s="173" t="s">
        <v>1404</v>
      </c>
      <c r="C4" s="173"/>
      <c r="D4" s="173"/>
      <c r="E4" s="173"/>
      <c r="F4" s="173"/>
      <c r="G4" s="173"/>
    </row>
    <row r="5" s="172" customFormat="1" spans="2:7">
      <c r="B5" s="173"/>
      <c r="C5" s="173"/>
      <c r="D5" s="173"/>
      <c r="E5" s="173"/>
      <c r="F5" s="173"/>
      <c r="G5" s="173"/>
    </row>
    <row r="6" s="172" customFormat="1" spans="2:7">
      <c r="B6" s="173"/>
      <c r="C6" s="173"/>
      <c r="D6" s="173"/>
      <c r="E6" s="173"/>
      <c r="F6" s="173"/>
      <c r="G6" s="173"/>
    </row>
    <row r="7" s="172" customFormat="1" spans="7:7">
      <c r="G7" s="172" t="s">
        <v>131</v>
      </c>
    </row>
    <row r="8" s="172" customFormat="1" ht="37.95" customHeight="1" spans="2:7">
      <c r="B8" s="174" t="s">
        <v>683</v>
      </c>
      <c r="C8" s="175" t="s">
        <v>685</v>
      </c>
      <c r="D8" s="176"/>
      <c r="E8" s="176"/>
      <c r="F8" s="176"/>
      <c r="G8" s="177"/>
    </row>
    <row r="9" s="172" customFormat="1" ht="37.95" customHeight="1" spans="2:7">
      <c r="B9" s="178" t="s">
        <v>686</v>
      </c>
      <c r="C9" s="179" t="s">
        <v>687</v>
      </c>
      <c r="D9" s="176" t="s">
        <v>690</v>
      </c>
      <c r="E9" s="177"/>
      <c r="F9" s="175" t="s">
        <v>691</v>
      </c>
      <c r="G9" s="177"/>
    </row>
    <row r="10" s="172" customFormat="1" ht="37.95" customHeight="1" spans="2:7">
      <c r="B10" s="180"/>
      <c r="C10" s="179"/>
      <c r="D10" s="177" t="s">
        <v>692</v>
      </c>
      <c r="E10" s="179" t="s">
        <v>693</v>
      </c>
      <c r="F10" s="179" t="s">
        <v>692</v>
      </c>
      <c r="G10" s="179" t="s">
        <v>693</v>
      </c>
    </row>
    <row r="11" s="172" customFormat="1" ht="37.95" customHeight="1" spans="2:7">
      <c r="B11" s="174" t="s">
        <v>694</v>
      </c>
      <c r="C11" s="181">
        <f t="shared" ref="C11:C15" si="0">SUM(XFD11)</f>
        <v>0</v>
      </c>
      <c r="D11" s="181">
        <f t="shared" ref="D11:G11" si="1">SUM(XFD12:XFD15)</f>
        <v>0</v>
      </c>
      <c r="E11" s="181">
        <f t="shared" si="1"/>
        <v>0</v>
      </c>
      <c r="F11" s="181">
        <f t="shared" si="1"/>
        <v>0</v>
      </c>
      <c r="G11" s="181">
        <f t="shared" si="1"/>
        <v>0</v>
      </c>
    </row>
    <row r="12" s="172" customFormat="1" ht="37.95" customHeight="1" spans="2:7">
      <c r="B12" s="174" t="s">
        <v>695</v>
      </c>
      <c r="C12" s="181">
        <f t="shared" si="0"/>
        <v>0</v>
      </c>
      <c r="D12" s="181">
        <v>22837</v>
      </c>
      <c r="E12" s="181">
        <v>37645</v>
      </c>
      <c r="F12" s="181">
        <v>7222.623426</v>
      </c>
      <c r="G12" s="181">
        <v>19876.424591</v>
      </c>
    </row>
    <row r="13" s="172" customFormat="1" ht="37.95" customHeight="1" spans="2:7">
      <c r="B13" s="174" t="s">
        <v>696</v>
      </c>
      <c r="C13" s="181">
        <f t="shared" si="0"/>
        <v>0</v>
      </c>
      <c r="D13" s="181">
        <v>13627.5</v>
      </c>
      <c r="E13" s="181">
        <v>28851</v>
      </c>
      <c r="F13" s="181">
        <v>6634.957321</v>
      </c>
      <c r="G13" s="181">
        <v>4650.711287</v>
      </c>
    </row>
    <row r="14" s="172" customFormat="1" ht="37.95" customHeight="1" spans="2:7">
      <c r="B14" s="174" t="s">
        <v>697</v>
      </c>
      <c r="C14" s="181">
        <f t="shared" si="0"/>
        <v>0</v>
      </c>
      <c r="D14" s="181">
        <v>22889.5</v>
      </c>
      <c r="E14" s="181">
        <v>58264</v>
      </c>
      <c r="F14" s="181">
        <v>8347.358346</v>
      </c>
      <c r="G14" s="181">
        <v>7199.265298</v>
      </c>
    </row>
    <row r="15" s="172" customFormat="1" ht="37.95" customHeight="1" spans="2:7">
      <c r="B15" s="174" t="s">
        <v>698</v>
      </c>
      <c r="C15" s="181">
        <f t="shared" si="0"/>
        <v>0</v>
      </c>
      <c r="D15" s="181">
        <v>28733</v>
      </c>
      <c r="E15" s="181">
        <v>24898</v>
      </c>
      <c r="F15" s="181">
        <v>11223.331917</v>
      </c>
      <c r="G15" s="181">
        <v>5612.632756</v>
      </c>
    </row>
  </sheetData>
  <mergeCells count="6">
    <mergeCell ref="C8:G8"/>
    <mergeCell ref="D9:E9"/>
    <mergeCell ref="F9:G9"/>
    <mergeCell ref="B9:B10"/>
    <mergeCell ref="C9:C10"/>
    <mergeCell ref="B4:G6"/>
  </mergeCells>
  <pageMargins left="0.75" right="0.75" top="1" bottom="1" header="0.5" footer="0.5"/>
  <pageSetup paperSize="9" orientation="portrait" horizontalDpi="600" vertic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
  <sheetViews>
    <sheetView topLeftCell="A15" workbookViewId="0">
      <selection activeCell="L5" sqref="L5"/>
    </sheetView>
  </sheetViews>
  <sheetFormatPr defaultColWidth="9" defaultRowHeight="15.75" customHeight="1"/>
  <cols>
    <col min="1" max="1" width="6.125" style="141" customWidth="1"/>
    <col min="2" max="2" width="12" style="141" customWidth="1"/>
    <col min="3" max="3" width="31.125" style="141" customWidth="1"/>
    <col min="4" max="4" width="24.625" style="141" customWidth="1"/>
    <col min="5" max="5" width="11.125" style="141" customWidth="1"/>
    <col min="7" max="7" width="10.25" style="142" customWidth="1"/>
    <col min="8" max="8" width="15.375" style="142" customWidth="1"/>
    <col min="9" max="9" width="35" style="142" customWidth="1"/>
    <col min="10" max="10" width="42.625" style="142" customWidth="1"/>
  </cols>
  <sheetData>
    <row r="1" ht="19.5" spans="1:8">
      <c r="A1" s="143" t="s">
        <v>1405</v>
      </c>
      <c r="B1" s="144"/>
      <c r="C1" s="142"/>
      <c r="D1" s="142"/>
      <c r="E1" s="142"/>
      <c r="G1" s="144"/>
      <c r="H1" s="144"/>
    </row>
    <row r="2" ht="19.5" spans="1:8">
      <c r="A2" s="144"/>
      <c r="B2" s="144"/>
      <c r="C2" s="142"/>
      <c r="D2" s="142"/>
      <c r="E2" s="142"/>
      <c r="G2" s="144"/>
      <c r="H2" s="144"/>
    </row>
    <row r="3" ht="79" customHeight="1" spans="1:10">
      <c r="A3" s="145" t="s">
        <v>1406</v>
      </c>
      <c r="B3" s="145"/>
      <c r="C3" s="145"/>
      <c r="D3" s="145"/>
      <c r="E3" s="146"/>
      <c r="G3" s="146" t="s">
        <v>1407</v>
      </c>
      <c r="H3" s="146"/>
      <c r="I3" s="146"/>
      <c r="J3" s="146"/>
    </row>
    <row r="4" ht="15" spans="1:10">
      <c r="A4" s="142"/>
      <c r="B4" s="142"/>
      <c r="C4" s="142"/>
      <c r="D4" s="147" t="s">
        <v>131</v>
      </c>
      <c r="E4" s="147"/>
      <c r="J4" s="169" t="s">
        <v>131</v>
      </c>
    </row>
    <row r="5" ht="24.75" spans="1:10">
      <c r="A5" s="148" t="s">
        <v>1408</v>
      </c>
      <c r="B5" s="148" t="s">
        <v>1409</v>
      </c>
      <c r="C5" s="148" t="s">
        <v>1410</v>
      </c>
      <c r="D5" s="149" t="s">
        <v>1411</v>
      </c>
      <c r="E5" s="150"/>
      <c r="G5" s="148" t="s">
        <v>1408</v>
      </c>
      <c r="H5" s="148" t="s">
        <v>1409</v>
      </c>
      <c r="I5" s="148" t="s">
        <v>1410</v>
      </c>
      <c r="J5" s="149" t="s">
        <v>1412</v>
      </c>
    </row>
    <row r="6" ht="13.5" spans="1:10">
      <c r="A6" s="151"/>
      <c r="B6" s="152" t="s">
        <v>1413</v>
      </c>
      <c r="C6" s="152"/>
      <c r="D6" s="151">
        <f>XFD7+XFD28+XFD40+XFD53</f>
        <v>0</v>
      </c>
      <c r="E6" s="153"/>
      <c r="G6" s="154" t="s">
        <v>1414</v>
      </c>
      <c r="H6" s="155"/>
      <c r="I6" s="170"/>
      <c r="J6" s="152">
        <f>XFD7+XFD17+XFD31+XFD45+XFD48</f>
        <v>0</v>
      </c>
    </row>
    <row r="7" ht="13.5" spans="1:10">
      <c r="A7" s="156"/>
      <c r="B7" s="152" t="s">
        <v>1415</v>
      </c>
      <c r="C7" s="152"/>
      <c r="D7" s="151">
        <f>SUM(XFD8:XFD27)</f>
        <v>0</v>
      </c>
      <c r="E7" s="153"/>
      <c r="G7" s="157" t="s">
        <v>1416</v>
      </c>
      <c r="H7" s="158"/>
      <c r="I7" s="171"/>
      <c r="J7" s="152">
        <f>SUM(XFD8:XFD16)</f>
        <v>0</v>
      </c>
    </row>
    <row r="8" ht="24" spans="1:10">
      <c r="A8" s="159">
        <v>1</v>
      </c>
      <c r="B8" s="129" t="s">
        <v>1417</v>
      </c>
      <c r="C8" s="160" t="s">
        <v>1418</v>
      </c>
      <c r="D8" s="131">
        <v>600</v>
      </c>
      <c r="E8" s="161"/>
      <c r="G8" s="140">
        <v>1</v>
      </c>
      <c r="H8" s="138" t="s">
        <v>1419</v>
      </c>
      <c r="I8" s="138" t="s">
        <v>1420</v>
      </c>
      <c r="J8" s="140">
        <v>900</v>
      </c>
    </row>
    <row r="9" ht="24" spans="1:10">
      <c r="A9" s="159">
        <v>2</v>
      </c>
      <c r="B9" s="131" t="s">
        <v>1421</v>
      </c>
      <c r="C9" s="162" t="s">
        <v>1422</v>
      </c>
      <c r="D9" s="131">
        <v>45</v>
      </c>
      <c r="E9" s="161"/>
      <c r="G9" s="140">
        <v>2</v>
      </c>
      <c r="H9" s="138" t="s">
        <v>1419</v>
      </c>
      <c r="I9" s="138" t="s">
        <v>1423</v>
      </c>
      <c r="J9" s="140">
        <v>1000</v>
      </c>
    </row>
    <row r="10" ht="13.5" spans="1:10">
      <c r="A10" s="159">
        <v>3</v>
      </c>
      <c r="B10" s="131" t="s">
        <v>1424</v>
      </c>
      <c r="C10" s="163" t="s">
        <v>1425</v>
      </c>
      <c r="D10" s="131">
        <v>100</v>
      </c>
      <c r="E10" s="161"/>
      <c r="G10" s="140">
        <v>3</v>
      </c>
      <c r="H10" s="138" t="s">
        <v>1419</v>
      </c>
      <c r="I10" s="138" t="s">
        <v>1426</v>
      </c>
      <c r="J10" s="140">
        <v>4000</v>
      </c>
    </row>
    <row r="11" ht="13.5" spans="1:10">
      <c r="A11" s="159">
        <v>4</v>
      </c>
      <c r="B11" s="129" t="s">
        <v>1427</v>
      </c>
      <c r="C11" s="160" t="s">
        <v>1428</v>
      </c>
      <c r="D11" s="131">
        <v>200</v>
      </c>
      <c r="E11" s="161"/>
      <c r="G11" s="140">
        <v>4</v>
      </c>
      <c r="H11" s="138" t="s">
        <v>1419</v>
      </c>
      <c r="I11" s="138" t="s">
        <v>1429</v>
      </c>
      <c r="J11" s="140">
        <v>4600</v>
      </c>
    </row>
    <row r="12" ht="24" spans="1:10">
      <c r="A12" s="159">
        <v>5</v>
      </c>
      <c r="B12" s="135" t="s">
        <v>1430</v>
      </c>
      <c r="C12" s="163" t="s">
        <v>1431</v>
      </c>
      <c r="D12" s="131">
        <v>200</v>
      </c>
      <c r="E12" s="161"/>
      <c r="G12" s="140">
        <v>5</v>
      </c>
      <c r="H12" s="138" t="s">
        <v>1432</v>
      </c>
      <c r="I12" s="138" t="s">
        <v>1433</v>
      </c>
      <c r="J12" s="140">
        <v>40000</v>
      </c>
    </row>
    <row r="13" ht="13.5" spans="1:10">
      <c r="A13" s="159">
        <v>6</v>
      </c>
      <c r="B13" s="129" t="s">
        <v>1430</v>
      </c>
      <c r="C13" s="160" t="s">
        <v>1434</v>
      </c>
      <c r="D13" s="131">
        <v>100</v>
      </c>
      <c r="E13" s="161"/>
      <c r="G13" s="140">
        <v>6</v>
      </c>
      <c r="H13" s="138" t="s">
        <v>1435</v>
      </c>
      <c r="I13" s="138" t="s">
        <v>1436</v>
      </c>
      <c r="J13" s="140">
        <v>5000</v>
      </c>
    </row>
    <row r="14" ht="24.75" spans="1:10">
      <c r="A14" s="159">
        <v>7</v>
      </c>
      <c r="B14" s="129" t="s">
        <v>1430</v>
      </c>
      <c r="C14" s="164" t="s">
        <v>1437</v>
      </c>
      <c r="D14" s="131">
        <v>595</v>
      </c>
      <c r="E14" s="161"/>
      <c r="G14" s="140">
        <v>7</v>
      </c>
      <c r="H14" s="138" t="s">
        <v>1438</v>
      </c>
      <c r="I14" s="138" t="s">
        <v>1439</v>
      </c>
      <c r="J14" s="140">
        <v>6500</v>
      </c>
    </row>
    <row r="15" ht="13.5" spans="1:10">
      <c r="A15" s="159">
        <v>8</v>
      </c>
      <c r="B15" s="131" t="s">
        <v>1440</v>
      </c>
      <c r="C15" s="163" t="s">
        <v>1441</v>
      </c>
      <c r="D15" s="131">
        <v>400</v>
      </c>
      <c r="E15" s="161"/>
      <c r="G15" s="140">
        <v>8</v>
      </c>
      <c r="H15" s="138" t="s">
        <v>1438</v>
      </c>
      <c r="I15" s="138" t="s">
        <v>1442</v>
      </c>
      <c r="J15" s="140">
        <v>10000</v>
      </c>
    </row>
    <row r="16" ht="25.5" spans="1:10">
      <c r="A16" s="159">
        <v>9</v>
      </c>
      <c r="B16" s="131" t="s">
        <v>1443</v>
      </c>
      <c r="C16" s="163" t="s">
        <v>1444</v>
      </c>
      <c r="D16" s="131">
        <v>21</v>
      </c>
      <c r="E16" s="161"/>
      <c r="G16" s="140">
        <v>9</v>
      </c>
      <c r="H16" s="138" t="s">
        <v>1445</v>
      </c>
      <c r="I16" s="138" t="s">
        <v>1446</v>
      </c>
      <c r="J16" s="140">
        <v>2000</v>
      </c>
    </row>
    <row r="17" ht="13.5" spans="1:10">
      <c r="A17" s="159">
        <v>10</v>
      </c>
      <c r="B17" s="129" t="s">
        <v>1447</v>
      </c>
      <c r="C17" s="160" t="s">
        <v>1448</v>
      </c>
      <c r="D17" s="131">
        <v>392</v>
      </c>
      <c r="E17" s="161"/>
      <c r="G17" s="157" t="s">
        <v>1449</v>
      </c>
      <c r="H17" s="158"/>
      <c r="I17" s="171"/>
      <c r="J17" s="152">
        <f>SUM(XFD18:XFD30)</f>
        <v>0</v>
      </c>
    </row>
    <row r="18" ht="24.75" spans="1:10">
      <c r="A18" s="159">
        <v>11</v>
      </c>
      <c r="B18" s="129" t="s">
        <v>1447</v>
      </c>
      <c r="C18" s="164" t="s">
        <v>1450</v>
      </c>
      <c r="D18" s="131">
        <v>160</v>
      </c>
      <c r="E18" s="161"/>
      <c r="G18" s="159">
        <v>10</v>
      </c>
      <c r="H18" s="148" t="s">
        <v>1451</v>
      </c>
      <c r="I18" s="148" t="s">
        <v>1452</v>
      </c>
      <c r="J18" s="148">
        <v>20000</v>
      </c>
    </row>
    <row r="19" ht="24" spans="1:10">
      <c r="A19" s="159">
        <v>12</v>
      </c>
      <c r="B19" s="129" t="s">
        <v>1453</v>
      </c>
      <c r="C19" s="160" t="s">
        <v>1454</v>
      </c>
      <c r="D19" s="131">
        <v>300</v>
      </c>
      <c r="E19" s="161"/>
      <c r="G19" s="159">
        <v>11</v>
      </c>
      <c r="H19" s="148" t="s">
        <v>1451</v>
      </c>
      <c r="I19" s="165" t="s">
        <v>1455</v>
      </c>
      <c r="J19" s="148">
        <v>10000</v>
      </c>
    </row>
    <row r="20" ht="13.5" spans="1:10">
      <c r="A20" s="159">
        <v>13</v>
      </c>
      <c r="B20" s="129" t="s">
        <v>1456</v>
      </c>
      <c r="C20" s="160" t="s">
        <v>1457</v>
      </c>
      <c r="D20" s="131">
        <v>430</v>
      </c>
      <c r="E20" s="161"/>
      <c r="G20" s="159">
        <v>12</v>
      </c>
      <c r="H20" s="148" t="s">
        <v>1458</v>
      </c>
      <c r="I20" s="165" t="s">
        <v>1459</v>
      </c>
      <c r="J20" s="148">
        <v>3000</v>
      </c>
    </row>
    <row r="21" ht="13.5" spans="1:10">
      <c r="A21" s="159">
        <v>14</v>
      </c>
      <c r="B21" s="129" t="s">
        <v>1460</v>
      </c>
      <c r="C21" s="160" t="s">
        <v>1461</v>
      </c>
      <c r="D21" s="131">
        <v>85</v>
      </c>
      <c r="E21" s="161"/>
      <c r="G21" s="159">
        <v>13</v>
      </c>
      <c r="H21" s="165" t="s">
        <v>1451</v>
      </c>
      <c r="I21" s="165" t="s">
        <v>1462</v>
      </c>
      <c r="J21" s="148">
        <v>5000</v>
      </c>
    </row>
    <row r="22" ht="13.5" spans="1:10">
      <c r="A22" s="159">
        <v>15</v>
      </c>
      <c r="B22" s="129" t="s">
        <v>1463</v>
      </c>
      <c r="C22" s="160" t="s">
        <v>1464</v>
      </c>
      <c r="D22" s="131">
        <v>1267</v>
      </c>
      <c r="E22" s="161"/>
      <c r="G22" s="159">
        <v>14</v>
      </c>
      <c r="H22" s="165" t="s">
        <v>1451</v>
      </c>
      <c r="I22" s="165" t="s">
        <v>1465</v>
      </c>
      <c r="J22" s="148">
        <v>10000</v>
      </c>
    </row>
    <row r="23" ht="13.5" spans="1:10">
      <c r="A23" s="159">
        <v>16</v>
      </c>
      <c r="B23" s="129" t="s">
        <v>1463</v>
      </c>
      <c r="C23" s="164" t="s">
        <v>1466</v>
      </c>
      <c r="D23" s="131">
        <v>1200</v>
      </c>
      <c r="E23" s="161"/>
      <c r="G23" s="159">
        <v>15</v>
      </c>
      <c r="H23" s="165" t="s">
        <v>1451</v>
      </c>
      <c r="I23" s="165" t="s">
        <v>1467</v>
      </c>
      <c r="J23" s="148">
        <v>5000</v>
      </c>
    </row>
    <row r="24" ht="13.5" spans="1:10">
      <c r="A24" s="159">
        <v>17</v>
      </c>
      <c r="B24" s="129" t="s">
        <v>1468</v>
      </c>
      <c r="C24" s="164" t="s">
        <v>1469</v>
      </c>
      <c r="D24" s="131">
        <v>290</v>
      </c>
      <c r="E24" s="161"/>
      <c r="G24" s="159">
        <v>16</v>
      </c>
      <c r="H24" s="165" t="s">
        <v>1470</v>
      </c>
      <c r="I24" s="165" t="s">
        <v>1471</v>
      </c>
      <c r="J24" s="148">
        <v>10000</v>
      </c>
    </row>
    <row r="25" ht="13.5" spans="1:10">
      <c r="A25" s="159">
        <v>18</v>
      </c>
      <c r="B25" s="129" t="s">
        <v>1472</v>
      </c>
      <c r="C25" s="164" t="s">
        <v>1473</v>
      </c>
      <c r="D25" s="131">
        <v>98</v>
      </c>
      <c r="E25" s="161"/>
      <c r="G25" s="159">
        <v>17</v>
      </c>
      <c r="H25" s="165" t="s">
        <v>1474</v>
      </c>
      <c r="I25" s="165" t="s">
        <v>1475</v>
      </c>
      <c r="J25" s="148">
        <v>1000</v>
      </c>
    </row>
    <row r="26" ht="24" spans="1:10">
      <c r="A26" s="159">
        <v>19</v>
      </c>
      <c r="B26" s="129" t="s">
        <v>1476</v>
      </c>
      <c r="C26" s="160" t="s">
        <v>1477</v>
      </c>
      <c r="D26" s="131">
        <v>2757</v>
      </c>
      <c r="E26" s="161"/>
      <c r="G26" s="159">
        <v>18</v>
      </c>
      <c r="H26" s="165" t="s">
        <v>1478</v>
      </c>
      <c r="I26" s="165" t="s">
        <v>1479</v>
      </c>
      <c r="J26" s="148">
        <v>1100</v>
      </c>
    </row>
    <row r="27" ht="13.5" spans="1:10">
      <c r="A27" s="159">
        <v>20</v>
      </c>
      <c r="B27" s="129" t="s">
        <v>1476</v>
      </c>
      <c r="C27" s="164" t="s">
        <v>1473</v>
      </c>
      <c r="D27" s="131">
        <v>95</v>
      </c>
      <c r="E27" s="161"/>
      <c r="G27" s="159">
        <v>19</v>
      </c>
      <c r="H27" s="165" t="s">
        <v>1480</v>
      </c>
      <c r="I27" s="165" t="s">
        <v>1481</v>
      </c>
      <c r="J27" s="148">
        <v>3300</v>
      </c>
    </row>
    <row r="28" ht="24" spans="1:10">
      <c r="A28" s="166"/>
      <c r="B28" s="152" t="s">
        <v>1482</v>
      </c>
      <c r="C28" s="152"/>
      <c r="D28" s="166">
        <f>SUM(XFD29:XFD39)</f>
        <v>0</v>
      </c>
      <c r="E28" s="167"/>
      <c r="G28" s="159">
        <v>20</v>
      </c>
      <c r="H28" s="165" t="s">
        <v>1483</v>
      </c>
      <c r="I28" s="165" t="s">
        <v>1484</v>
      </c>
      <c r="J28" s="148">
        <v>1500</v>
      </c>
    </row>
    <row r="29" ht="24" spans="1:10">
      <c r="A29" s="131">
        <v>21</v>
      </c>
      <c r="B29" s="131" t="s">
        <v>1485</v>
      </c>
      <c r="C29" s="131" t="s">
        <v>1486</v>
      </c>
      <c r="D29" s="131">
        <v>6000</v>
      </c>
      <c r="E29" s="161"/>
      <c r="G29" s="159">
        <v>21</v>
      </c>
      <c r="H29" s="165" t="s">
        <v>1487</v>
      </c>
      <c r="I29" s="165" t="s">
        <v>1488</v>
      </c>
      <c r="J29" s="148">
        <v>7100</v>
      </c>
    </row>
    <row r="30" ht="13.5" spans="1:10">
      <c r="A30" s="131">
        <v>22</v>
      </c>
      <c r="B30" s="131" t="s">
        <v>1489</v>
      </c>
      <c r="C30" s="131" t="s">
        <v>1490</v>
      </c>
      <c r="D30" s="131">
        <v>3749</v>
      </c>
      <c r="E30" s="161"/>
      <c r="G30" s="159">
        <v>22</v>
      </c>
      <c r="H30" s="165" t="s">
        <v>1491</v>
      </c>
      <c r="I30" s="165" t="s">
        <v>1492</v>
      </c>
      <c r="J30" s="148">
        <v>1000</v>
      </c>
    </row>
    <row r="31" ht="24" spans="1:10">
      <c r="A31" s="131">
        <v>23</v>
      </c>
      <c r="B31" s="131" t="s">
        <v>1493</v>
      </c>
      <c r="C31" s="131" t="s">
        <v>1494</v>
      </c>
      <c r="D31" s="131">
        <v>2000</v>
      </c>
      <c r="E31" s="161"/>
      <c r="G31" s="157" t="s">
        <v>1495</v>
      </c>
      <c r="H31" s="158"/>
      <c r="I31" s="171"/>
      <c r="J31" s="152">
        <f>SUM(XFD32:XFD44)</f>
        <v>0</v>
      </c>
    </row>
    <row r="32" ht="13.5" spans="1:10">
      <c r="A32" s="131">
        <v>24</v>
      </c>
      <c r="B32" s="131" t="s">
        <v>1496</v>
      </c>
      <c r="C32" s="131" t="s">
        <v>1497</v>
      </c>
      <c r="D32" s="131">
        <v>920</v>
      </c>
      <c r="E32" s="161"/>
      <c r="G32" s="159">
        <v>23</v>
      </c>
      <c r="H32" s="165" t="s">
        <v>1435</v>
      </c>
      <c r="I32" s="148" t="s">
        <v>1498</v>
      </c>
      <c r="J32" s="148">
        <v>4000</v>
      </c>
    </row>
    <row r="33" ht="24" spans="1:10">
      <c r="A33" s="131">
        <v>25</v>
      </c>
      <c r="B33" s="131" t="s">
        <v>1499</v>
      </c>
      <c r="C33" s="131" t="s">
        <v>1500</v>
      </c>
      <c r="D33" s="131">
        <v>2162</v>
      </c>
      <c r="E33" s="161"/>
      <c r="G33" s="159">
        <v>24</v>
      </c>
      <c r="H33" s="148" t="s">
        <v>1419</v>
      </c>
      <c r="I33" s="148" t="s">
        <v>1501</v>
      </c>
      <c r="J33" s="148">
        <v>4000</v>
      </c>
    </row>
    <row r="34" ht="24.75" spans="1:10">
      <c r="A34" s="131">
        <v>26</v>
      </c>
      <c r="B34" s="131" t="s">
        <v>1491</v>
      </c>
      <c r="C34" s="131" t="s">
        <v>1502</v>
      </c>
      <c r="D34" s="131">
        <v>1568</v>
      </c>
      <c r="E34" s="161"/>
      <c r="G34" s="159">
        <v>25</v>
      </c>
      <c r="H34" s="148" t="s">
        <v>1419</v>
      </c>
      <c r="I34" s="148" t="s">
        <v>1503</v>
      </c>
      <c r="J34" s="148">
        <v>3600</v>
      </c>
    </row>
    <row r="35" ht="24.75" spans="1:10">
      <c r="A35" s="131">
        <v>27</v>
      </c>
      <c r="B35" s="131" t="s">
        <v>1485</v>
      </c>
      <c r="C35" s="131" t="s">
        <v>1504</v>
      </c>
      <c r="D35" s="131">
        <v>2000</v>
      </c>
      <c r="E35" s="161"/>
      <c r="G35" s="159">
        <v>26</v>
      </c>
      <c r="H35" s="148" t="s">
        <v>1419</v>
      </c>
      <c r="I35" s="165" t="s">
        <v>1505</v>
      </c>
      <c r="J35" s="148">
        <v>3600</v>
      </c>
    </row>
    <row r="36" ht="24" spans="1:10">
      <c r="A36" s="131">
        <v>28</v>
      </c>
      <c r="B36" s="131" t="s">
        <v>1485</v>
      </c>
      <c r="C36" s="131" t="s">
        <v>1506</v>
      </c>
      <c r="D36" s="131">
        <v>2000</v>
      </c>
      <c r="E36" s="161"/>
      <c r="G36" s="159">
        <v>27</v>
      </c>
      <c r="H36" s="148" t="s">
        <v>1419</v>
      </c>
      <c r="I36" s="148" t="s">
        <v>1507</v>
      </c>
      <c r="J36" s="148">
        <v>4000</v>
      </c>
    </row>
    <row r="37" ht="24" spans="1:10">
      <c r="A37" s="131">
        <v>29</v>
      </c>
      <c r="B37" s="131" t="s">
        <v>1508</v>
      </c>
      <c r="C37" s="131" t="s">
        <v>1509</v>
      </c>
      <c r="D37" s="131">
        <v>5000</v>
      </c>
      <c r="E37" s="161"/>
      <c r="G37" s="159">
        <v>28</v>
      </c>
      <c r="H37" s="148" t="s">
        <v>1419</v>
      </c>
      <c r="I37" s="148" t="s">
        <v>1510</v>
      </c>
      <c r="J37" s="148">
        <v>16000</v>
      </c>
    </row>
    <row r="38" ht="24.75" spans="1:10">
      <c r="A38" s="131">
        <v>30</v>
      </c>
      <c r="B38" s="131" t="s">
        <v>1511</v>
      </c>
      <c r="C38" s="131" t="s">
        <v>1512</v>
      </c>
      <c r="D38" s="131">
        <v>1000</v>
      </c>
      <c r="E38" s="161"/>
      <c r="G38" s="159">
        <v>29</v>
      </c>
      <c r="H38" s="148" t="s">
        <v>1513</v>
      </c>
      <c r="I38" s="148" t="s">
        <v>1514</v>
      </c>
      <c r="J38" s="148">
        <v>9700</v>
      </c>
    </row>
    <row r="39" ht="24.75" spans="1:10">
      <c r="A39" s="131">
        <v>31</v>
      </c>
      <c r="B39" s="131" t="s">
        <v>1480</v>
      </c>
      <c r="C39" s="131" t="s">
        <v>1515</v>
      </c>
      <c r="D39" s="131">
        <v>1432</v>
      </c>
      <c r="E39" s="161"/>
      <c r="G39" s="159">
        <v>30</v>
      </c>
      <c r="H39" s="165" t="s">
        <v>1516</v>
      </c>
      <c r="I39" s="165" t="s">
        <v>1517</v>
      </c>
      <c r="J39" s="148">
        <v>3800</v>
      </c>
    </row>
    <row r="40" ht="24.75" spans="1:10">
      <c r="A40" s="166"/>
      <c r="B40" s="152" t="s">
        <v>1518</v>
      </c>
      <c r="C40" s="152"/>
      <c r="D40" s="166">
        <f>SUM(XFD41:XFD52)</f>
        <v>0</v>
      </c>
      <c r="E40" s="167"/>
      <c r="G40" s="159">
        <v>31</v>
      </c>
      <c r="H40" s="148" t="s">
        <v>1519</v>
      </c>
      <c r="I40" s="165" t="s">
        <v>1520</v>
      </c>
      <c r="J40" s="148">
        <v>7000</v>
      </c>
    </row>
    <row r="41" ht="13.5" spans="1:10">
      <c r="A41" s="131">
        <v>32</v>
      </c>
      <c r="B41" s="165" t="s">
        <v>1463</v>
      </c>
      <c r="C41" s="165" t="s">
        <v>1473</v>
      </c>
      <c r="D41" s="131">
        <v>1100</v>
      </c>
      <c r="E41" s="161"/>
      <c r="G41" s="159">
        <v>32</v>
      </c>
      <c r="H41" s="148" t="s">
        <v>1521</v>
      </c>
      <c r="I41" s="165" t="s">
        <v>1522</v>
      </c>
      <c r="J41" s="148">
        <v>12000</v>
      </c>
    </row>
    <row r="42" ht="25.5" spans="1:10">
      <c r="A42" s="131">
        <v>33</v>
      </c>
      <c r="B42" s="165" t="s">
        <v>1523</v>
      </c>
      <c r="C42" s="165" t="s">
        <v>1524</v>
      </c>
      <c r="D42" s="131">
        <v>2000</v>
      </c>
      <c r="E42" s="161"/>
      <c r="G42" s="159">
        <v>33</v>
      </c>
      <c r="H42" s="148" t="s">
        <v>1525</v>
      </c>
      <c r="I42" s="148" t="s">
        <v>1526</v>
      </c>
      <c r="J42" s="148">
        <v>4000</v>
      </c>
    </row>
    <row r="43" ht="24" spans="1:10">
      <c r="A43" s="131">
        <v>34</v>
      </c>
      <c r="B43" s="165" t="s">
        <v>1527</v>
      </c>
      <c r="C43" s="165" t="s">
        <v>1528</v>
      </c>
      <c r="D43" s="131">
        <v>2000</v>
      </c>
      <c r="E43" s="161"/>
      <c r="G43" s="159">
        <v>34</v>
      </c>
      <c r="H43" s="165" t="s">
        <v>1529</v>
      </c>
      <c r="I43" s="165" t="s">
        <v>1530</v>
      </c>
      <c r="J43" s="148">
        <v>15000</v>
      </c>
    </row>
    <row r="44" ht="13.5" spans="1:10">
      <c r="A44" s="131">
        <v>35</v>
      </c>
      <c r="B44" s="165" t="s">
        <v>1531</v>
      </c>
      <c r="C44" s="165" t="s">
        <v>1532</v>
      </c>
      <c r="D44" s="131">
        <v>2000</v>
      </c>
      <c r="E44" s="161"/>
      <c r="G44" s="159">
        <v>35</v>
      </c>
      <c r="H44" s="165" t="s">
        <v>1533</v>
      </c>
      <c r="I44" s="165" t="s">
        <v>1534</v>
      </c>
      <c r="J44" s="148">
        <v>3000</v>
      </c>
    </row>
    <row r="45" ht="13.5" spans="1:10">
      <c r="A45" s="131">
        <v>36</v>
      </c>
      <c r="B45" s="165" t="s">
        <v>1535</v>
      </c>
      <c r="C45" s="165" t="s">
        <v>1536</v>
      </c>
      <c r="D45" s="131">
        <v>1500</v>
      </c>
      <c r="E45" s="161"/>
      <c r="G45" s="157" t="s">
        <v>1537</v>
      </c>
      <c r="H45" s="158"/>
      <c r="I45" s="171"/>
      <c r="J45" s="152">
        <f>SUM(XFD46:XFD47)</f>
        <v>0</v>
      </c>
    </row>
    <row r="46" ht="24" spans="1:10">
      <c r="A46" s="131">
        <v>37</v>
      </c>
      <c r="B46" s="165" t="s">
        <v>1538</v>
      </c>
      <c r="C46" s="165" t="s">
        <v>1539</v>
      </c>
      <c r="D46" s="131">
        <v>2900</v>
      </c>
      <c r="E46" s="161"/>
      <c r="G46" s="148">
        <v>36</v>
      </c>
      <c r="H46" s="148" t="s">
        <v>1540</v>
      </c>
      <c r="I46" s="148" t="s">
        <v>1541</v>
      </c>
      <c r="J46" s="148">
        <v>8000</v>
      </c>
    </row>
    <row r="47" ht="24" spans="1:10">
      <c r="A47" s="131">
        <v>38</v>
      </c>
      <c r="B47" s="165" t="s">
        <v>1538</v>
      </c>
      <c r="C47" s="165" t="s">
        <v>1542</v>
      </c>
      <c r="D47" s="131">
        <v>4650</v>
      </c>
      <c r="E47" s="161"/>
      <c r="G47" s="148">
        <v>37</v>
      </c>
      <c r="H47" s="148" t="s">
        <v>1543</v>
      </c>
      <c r="I47" s="148" t="s">
        <v>1544</v>
      </c>
      <c r="J47" s="148">
        <v>8000</v>
      </c>
    </row>
    <row r="48" ht="24" spans="1:10">
      <c r="A48" s="131">
        <v>39</v>
      </c>
      <c r="B48" s="165" t="s">
        <v>1545</v>
      </c>
      <c r="C48" s="165" t="s">
        <v>1546</v>
      </c>
      <c r="D48" s="131">
        <v>3000</v>
      </c>
      <c r="E48" s="161"/>
      <c r="G48" s="157" t="s">
        <v>1547</v>
      </c>
      <c r="H48" s="158"/>
      <c r="I48" s="171"/>
      <c r="J48" s="152">
        <f>SUM(XFD49:XFD64)</f>
        <v>0</v>
      </c>
    </row>
    <row r="49" ht="24" spans="1:10">
      <c r="A49" s="131">
        <v>40</v>
      </c>
      <c r="B49" s="165" t="s">
        <v>1548</v>
      </c>
      <c r="C49" s="165" t="s">
        <v>1549</v>
      </c>
      <c r="D49" s="131">
        <v>2000</v>
      </c>
      <c r="E49" s="161"/>
      <c r="G49" s="148">
        <v>38</v>
      </c>
      <c r="H49" s="148" t="s">
        <v>1550</v>
      </c>
      <c r="I49" s="148" t="s">
        <v>1551</v>
      </c>
      <c r="J49" s="148">
        <v>22000</v>
      </c>
    </row>
    <row r="50" ht="24" spans="1:10">
      <c r="A50" s="131">
        <v>41</v>
      </c>
      <c r="B50" s="165" t="s">
        <v>1552</v>
      </c>
      <c r="C50" s="165" t="s">
        <v>1553</v>
      </c>
      <c r="D50" s="131">
        <v>4000</v>
      </c>
      <c r="E50" s="161"/>
      <c r="G50" s="148">
        <v>39</v>
      </c>
      <c r="H50" s="165" t="s">
        <v>1554</v>
      </c>
      <c r="I50" s="148" t="s">
        <v>1555</v>
      </c>
      <c r="J50" s="148">
        <v>4000</v>
      </c>
    </row>
    <row r="51" ht="24" spans="1:10">
      <c r="A51" s="131">
        <v>42</v>
      </c>
      <c r="B51" s="165" t="s">
        <v>1552</v>
      </c>
      <c r="C51" s="165" t="s">
        <v>1556</v>
      </c>
      <c r="D51" s="131">
        <v>3000</v>
      </c>
      <c r="E51" s="161"/>
      <c r="G51" s="148">
        <v>40</v>
      </c>
      <c r="H51" s="165" t="s">
        <v>1557</v>
      </c>
      <c r="I51" s="148" t="s">
        <v>1558</v>
      </c>
      <c r="J51" s="148">
        <v>2000</v>
      </c>
    </row>
    <row r="52" ht="13.5" spans="1:10">
      <c r="A52" s="131">
        <v>43</v>
      </c>
      <c r="B52" s="165" t="s">
        <v>1559</v>
      </c>
      <c r="C52" s="165" t="s">
        <v>1560</v>
      </c>
      <c r="D52" s="131">
        <v>11521</v>
      </c>
      <c r="E52" s="161"/>
      <c r="G52" s="148">
        <v>41</v>
      </c>
      <c r="H52" s="165" t="s">
        <v>1561</v>
      </c>
      <c r="I52" s="148" t="s">
        <v>1562</v>
      </c>
      <c r="J52" s="148">
        <v>3000</v>
      </c>
    </row>
    <row r="53" ht="13.5" spans="1:10">
      <c r="A53" s="166"/>
      <c r="B53" s="152" t="s">
        <v>1563</v>
      </c>
      <c r="C53" s="152"/>
      <c r="D53" s="166">
        <f>SUM(XFD54:XFD75)</f>
        <v>0</v>
      </c>
      <c r="E53" s="167"/>
      <c r="G53" s="148">
        <v>42</v>
      </c>
      <c r="H53" s="148" t="s">
        <v>1564</v>
      </c>
      <c r="I53" s="148" t="s">
        <v>1565</v>
      </c>
      <c r="J53" s="148">
        <v>10000</v>
      </c>
    </row>
    <row r="54" ht="24" spans="1:10">
      <c r="A54" s="129">
        <v>44</v>
      </c>
      <c r="B54" s="131" t="s">
        <v>1566</v>
      </c>
      <c r="C54" s="131" t="s">
        <v>1567</v>
      </c>
      <c r="D54" s="129">
        <v>5900</v>
      </c>
      <c r="E54" s="135"/>
      <c r="G54" s="148">
        <v>43</v>
      </c>
      <c r="H54" s="165" t="s">
        <v>1568</v>
      </c>
      <c r="I54" s="165" t="s">
        <v>1569</v>
      </c>
      <c r="J54" s="148">
        <v>3000</v>
      </c>
    </row>
    <row r="55" ht="24.75" spans="1:10">
      <c r="A55" s="129">
        <v>45</v>
      </c>
      <c r="B55" s="131" t="s">
        <v>1566</v>
      </c>
      <c r="C55" s="131" t="s">
        <v>1570</v>
      </c>
      <c r="D55" s="129">
        <v>46</v>
      </c>
      <c r="E55" s="135"/>
      <c r="G55" s="148">
        <v>44</v>
      </c>
      <c r="H55" s="165" t="s">
        <v>1571</v>
      </c>
      <c r="I55" s="165" t="s">
        <v>1572</v>
      </c>
      <c r="J55" s="148">
        <v>3500</v>
      </c>
    </row>
    <row r="56" ht="24" spans="1:10">
      <c r="A56" s="129">
        <v>46</v>
      </c>
      <c r="B56" s="131" t="s">
        <v>1566</v>
      </c>
      <c r="C56" s="131" t="s">
        <v>1573</v>
      </c>
      <c r="D56" s="129">
        <v>1100</v>
      </c>
      <c r="E56" s="135"/>
      <c r="G56" s="148">
        <v>45</v>
      </c>
      <c r="H56" s="165" t="s">
        <v>1574</v>
      </c>
      <c r="I56" s="165" t="s">
        <v>1575</v>
      </c>
      <c r="J56" s="148">
        <v>2000</v>
      </c>
    </row>
    <row r="57" ht="24" spans="1:10">
      <c r="A57" s="129">
        <v>47</v>
      </c>
      <c r="B57" s="131" t="s">
        <v>1566</v>
      </c>
      <c r="C57" s="131" t="s">
        <v>1576</v>
      </c>
      <c r="D57" s="129">
        <v>1762</v>
      </c>
      <c r="E57" s="135"/>
      <c r="G57" s="148">
        <v>46</v>
      </c>
      <c r="H57" s="168" t="s">
        <v>1577</v>
      </c>
      <c r="I57" s="168" t="s">
        <v>1578</v>
      </c>
      <c r="J57" s="159">
        <v>6000</v>
      </c>
    </row>
    <row r="58" ht="24" spans="1:10">
      <c r="A58" s="129">
        <v>48</v>
      </c>
      <c r="B58" s="131" t="s">
        <v>1579</v>
      </c>
      <c r="C58" s="131" t="s">
        <v>1580</v>
      </c>
      <c r="D58" s="129">
        <v>950</v>
      </c>
      <c r="E58" s="135"/>
      <c r="G58" s="148">
        <v>47</v>
      </c>
      <c r="H58" s="168" t="s">
        <v>1581</v>
      </c>
      <c r="I58" s="165" t="s">
        <v>1582</v>
      </c>
      <c r="J58" s="159">
        <v>6000</v>
      </c>
    </row>
    <row r="59" ht="24" spans="1:10">
      <c r="A59" s="129">
        <v>49</v>
      </c>
      <c r="B59" s="131" t="s">
        <v>1583</v>
      </c>
      <c r="C59" s="131" t="s">
        <v>1584</v>
      </c>
      <c r="D59" s="129">
        <v>950</v>
      </c>
      <c r="E59" s="135"/>
      <c r="G59" s="148">
        <v>48</v>
      </c>
      <c r="H59" s="165" t="s">
        <v>1585</v>
      </c>
      <c r="I59" s="165" t="s">
        <v>1586</v>
      </c>
      <c r="J59" s="159">
        <v>3000</v>
      </c>
    </row>
    <row r="60" ht="13.5" spans="1:10">
      <c r="A60" s="129">
        <v>50</v>
      </c>
      <c r="B60" s="131" t="s">
        <v>1587</v>
      </c>
      <c r="C60" s="131" t="s">
        <v>1588</v>
      </c>
      <c r="D60" s="129">
        <v>950</v>
      </c>
      <c r="E60" s="135"/>
      <c r="G60" s="148">
        <v>49</v>
      </c>
      <c r="H60" s="165" t="s">
        <v>1589</v>
      </c>
      <c r="I60" s="165" t="s">
        <v>1590</v>
      </c>
      <c r="J60" s="159">
        <v>5000</v>
      </c>
    </row>
    <row r="61" ht="24" spans="1:10">
      <c r="A61" s="129">
        <v>51</v>
      </c>
      <c r="B61" s="131" t="s">
        <v>1591</v>
      </c>
      <c r="C61" s="131" t="s">
        <v>1592</v>
      </c>
      <c r="D61" s="129">
        <v>966</v>
      </c>
      <c r="E61" s="135"/>
      <c r="G61" s="148">
        <v>50</v>
      </c>
      <c r="H61" s="165" t="s">
        <v>1564</v>
      </c>
      <c r="I61" s="165" t="s">
        <v>1593</v>
      </c>
      <c r="J61" s="159">
        <v>3000</v>
      </c>
    </row>
    <row r="62" ht="24.75" spans="1:10">
      <c r="A62" s="129">
        <v>52</v>
      </c>
      <c r="B62" s="131" t="s">
        <v>1566</v>
      </c>
      <c r="C62" s="131" t="s">
        <v>1594</v>
      </c>
      <c r="D62" s="129">
        <v>1472</v>
      </c>
      <c r="E62" s="135"/>
      <c r="G62" s="148">
        <v>51</v>
      </c>
      <c r="H62" s="165" t="s">
        <v>1550</v>
      </c>
      <c r="I62" s="165" t="s">
        <v>1595</v>
      </c>
      <c r="J62" s="159">
        <v>3000</v>
      </c>
    </row>
    <row r="63" ht="24" spans="1:10">
      <c r="A63" s="129">
        <v>53</v>
      </c>
      <c r="B63" s="131" t="s">
        <v>1566</v>
      </c>
      <c r="C63" s="131" t="s">
        <v>1596</v>
      </c>
      <c r="D63" s="129">
        <v>1500</v>
      </c>
      <c r="E63" s="135"/>
      <c r="G63" s="148">
        <v>52</v>
      </c>
      <c r="H63" s="165" t="s">
        <v>1597</v>
      </c>
      <c r="I63" s="165" t="s">
        <v>1598</v>
      </c>
      <c r="J63" s="159">
        <v>5000</v>
      </c>
    </row>
    <row r="64" ht="24" spans="1:10">
      <c r="A64" s="129">
        <v>54</v>
      </c>
      <c r="B64" s="131" t="s">
        <v>1599</v>
      </c>
      <c r="C64" s="131" t="s">
        <v>1600</v>
      </c>
      <c r="D64" s="129">
        <v>890</v>
      </c>
      <c r="E64" s="135"/>
      <c r="G64" s="148">
        <v>53</v>
      </c>
      <c r="H64" s="165" t="s">
        <v>1601</v>
      </c>
      <c r="I64" s="165" t="s">
        <v>1602</v>
      </c>
      <c r="J64" s="159">
        <v>8000</v>
      </c>
    </row>
    <row r="65" ht="24" spans="1:5">
      <c r="A65" s="129">
        <v>55</v>
      </c>
      <c r="B65" s="131" t="s">
        <v>1599</v>
      </c>
      <c r="C65" s="131" t="s">
        <v>1603</v>
      </c>
      <c r="D65" s="129">
        <v>438</v>
      </c>
      <c r="E65" s="135"/>
    </row>
    <row r="66" ht="24" spans="1:5">
      <c r="A66" s="129">
        <v>56</v>
      </c>
      <c r="B66" s="131" t="s">
        <v>1599</v>
      </c>
      <c r="C66" s="131" t="s">
        <v>1604</v>
      </c>
      <c r="D66" s="129">
        <v>200</v>
      </c>
      <c r="E66" s="135"/>
    </row>
    <row r="67" ht="24" spans="1:5">
      <c r="A67" s="129">
        <v>57</v>
      </c>
      <c r="B67" s="131" t="s">
        <v>1605</v>
      </c>
      <c r="C67" s="131" t="s">
        <v>1606</v>
      </c>
      <c r="D67" s="129">
        <v>356</v>
      </c>
      <c r="E67" s="135"/>
    </row>
    <row r="68" ht="24" spans="1:5">
      <c r="A68" s="129">
        <v>58</v>
      </c>
      <c r="B68" s="131" t="s">
        <v>1605</v>
      </c>
      <c r="C68" s="131" t="s">
        <v>1607</v>
      </c>
      <c r="D68" s="129">
        <v>136</v>
      </c>
      <c r="E68" s="135"/>
    </row>
    <row r="69" ht="24" spans="1:5">
      <c r="A69" s="129">
        <v>59</v>
      </c>
      <c r="B69" s="131" t="s">
        <v>1605</v>
      </c>
      <c r="C69" s="131" t="s">
        <v>1608</v>
      </c>
      <c r="D69" s="129">
        <v>367</v>
      </c>
      <c r="E69" s="135"/>
    </row>
    <row r="70" ht="24" spans="1:5">
      <c r="A70" s="129">
        <v>60</v>
      </c>
      <c r="B70" s="131" t="s">
        <v>1605</v>
      </c>
      <c r="C70" s="131" t="s">
        <v>1609</v>
      </c>
      <c r="D70" s="129">
        <v>68</v>
      </c>
      <c r="E70" s="135"/>
    </row>
    <row r="71" ht="24" spans="1:5">
      <c r="A71" s="129">
        <v>61</v>
      </c>
      <c r="B71" s="131" t="s">
        <v>1605</v>
      </c>
      <c r="C71" s="131" t="s">
        <v>1610</v>
      </c>
      <c r="D71" s="129">
        <v>59</v>
      </c>
      <c r="E71" s="135"/>
    </row>
    <row r="72" ht="13.5" spans="1:5">
      <c r="A72" s="129">
        <v>62</v>
      </c>
      <c r="B72" s="131" t="s">
        <v>1587</v>
      </c>
      <c r="C72" s="131" t="s">
        <v>1611</v>
      </c>
      <c r="D72" s="129">
        <v>500</v>
      </c>
      <c r="E72" s="135"/>
    </row>
    <row r="73" ht="24" spans="1:5">
      <c r="A73" s="129">
        <v>63</v>
      </c>
      <c r="B73" s="131" t="s">
        <v>1612</v>
      </c>
      <c r="C73" s="131" t="s">
        <v>1613</v>
      </c>
      <c r="D73" s="129">
        <v>465</v>
      </c>
      <c r="E73" s="135"/>
    </row>
    <row r="74" ht="24" spans="1:5">
      <c r="A74" s="129">
        <v>64</v>
      </c>
      <c r="B74" s="131" t="s">
        <v>1614</v>
      </c>
      <c r="C74" s="131" t="s">
        <v>1615</v>
      </c>
      <c r="D74" s="131">
        <v>1000</v>
      </c>
      <c r="E74" s="161"/>
    </row>
    <row r="75" ht="24.75" spans="1:5">
      <c r="A75" s="129">
        <v>65</v>
      </c>
      <c r="B75" s="131" t="s">
        <v>1616</v>
      </c>
      <c r="C75" s="131" t="s">
        <v>1617</v>
      </c>
      <c r="D75" s="131">
        <v>1000</v>
      </c>
      <c r="E75" s="161"/>
    </row>
  </sheetData>
  <mergeCells count="15">
    <mergeCell ref="A1:B1"/>
    <mergeCell ref="G1:H1"/>
    <mergeCell ref="A3:D3"/>
    <mergeCell ref="G3:J3"/>
    <mergeCell ref="B6:C6"/>
    <mergeCell ref="G6:I6"/>
    <mergeCell ref="B7:C7"/>
    <mergeCell ref="G7:I7"/>
    <mergeCell ref="G17:I17"/>
    <mergeCell ref="B28:C28"/>
    <mergeCell ref="G31:I31"/>
    <mergeCell ref="B40:C40"/>
    <mergeCell ref="G45:I45"/>
    <mergeCell ref="G48:I48"/>
    <mergeCell ref="B53:C53"/>
  </mergeCells>
  <pageMargins left="0.75" right="0.75" top="1" bottom="1" header="0.5" footer="0.5"/>
  <pageSetup paperSize="9" orientation="portrait"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0"/>
  <sheetViews>
    <sheetView showZeros="0" topLeftCell="A5" workbookViewId="0">
      <selection activeCell="G27" sqref="G27"/>
    </sheetView>
  </sheetViews>
  <sheetFormatPr defaultColWidth="9" defaultRowHeight="15.75" customHeight="1" outlineLevelCol="3"/>
  <cols>
    <col min="1" max="1" width="13.1083333333333" style="574" customWidth="1"/>
    <col min="2" max="2" width="53.8833333333333" style="574" customWidth="1"/>
    <col min="3" max="3" width="13.1083333333333" style="575" customWidth="1"/>
    <col min="4" max="4" width="9" style="574" hidden="1" customWidth="1"/>
    <col min="5" max="257" width="9" style="574" customWidth="1"/>
  </cols>
  <sheetData>
    <row r="1" ht="19.5" customHeight="1" spans="1:1">
      <c r="A1" s="574" t="s">
        <v>129</v>
      </c>
    </row>
    <row r="2" s="572" customFormat="1" ht="26.25" spans="1:3">
      <c r="A2" s="576" t="s">
        <v>130</v>
      </c>
      <c r="B2" s="577"/>
      <c r="C2" s="575"/>
    </row>
    <row r="3" s="573" customFormat="1" ht="29.25" customHeight="1" spans="1:3">
      <c r="A3" s="578"/>
      <c r="B3" s="578"/>
      <c r="C3" s="579" t="s">
        <v>131</v>
      </c>
    </row>
    <row r="4" s="573" customFormat="1" ht="21" customHeight="1" spans="1:4">
      <c r="A4" s="580" t="s">
        <v>94</v>
      </c>
      <c r="B4" s="580" t="s">
        <v>95</v>
      </c>
      <c r="C4" s="580" t="s">
        <v>56</v>
      </c>
      <c r="D4" s="581"/>
    </row>
    <row r="5" s="573" customFormat="1" ht="21" customHeight="1" spans="1:4">
      <c r="A5" s="422"/>
      <c r="B5" s="582" t="s">
        <v>132</v>
      </c>
      <c r="C5" s="441">
        <f>XFD6+XFD22</f>
        <v>0</v>
      </c>
      <c r="D5" s="581"/>
    </row>
    <row r="6" s="573" customFormat="1" ht="21" customHeight="1" spans="1:4">
      <c r="A6" s="422">
        <v>101</v>
      </c>
      <c r="B6" s="583" t="s">
        <v>133</v>
      </c>
      <c r="C6" s="433">
        <f>SUM(XFD7:XFD21)</f>
        <v>0</v>
      </c>
      <c r="D6" s="102"/>
    </row>
    <row r="7" s="573" customFormat="1" ht="21" customHeight="1" spans="1:4">
      <c r="A7" s="422">
        <v>10101</v>
      </c>
      <c r="B7" s="583" t="s">
        <v>134</v>
      </c>
      <c r="C7" s="432">
        <v>39662</v>
      </c>
      <c r="D7" s="102"/>
    </row>
    <row r="8" s="573" customFormat="1" ht="21" customHeight="1" spans="1:4">
      <c r="A8" s="422">
        <v>10104</v>
      </c>
      <c r="B8" s="583" t="s">
        <v>135</v>
      </c>
      <c r="C8" s="432">
        <v>15418</v>
      </c>
      <c r="D8" s="102"/>
    </row>
    <row r="9" s="573" customFormat="1" ht="21" customHeight="1" spans="1:4">
      <c r="A9" s="422">
        <v>10106</v>
      </c>
      <c r="B9" s="583" t="s">
        <v>136</v>
      </c>
      <c r="C9" s="432">
        <v>4283</v>
      </c>
      <c r="D9" s="102"/>
    </row>
    <row r="10" s="573" customFormat="1" ht="21" customHeight="1" spans="1:4">
      <c r="A10" s="422">
        <v>10107</v>
      </c>
      <c r="B10" s="583" t="s">
        <v>137</v>
      </c>
      <c r="C10" s="432">
        <v>181</v>
      </c>
      <c r="D10" s="102"/>
    </row>
    <row r="11" s="573" customFormat="1" ht="21" customHeight="1" spans="1:4">
      <c r="A11" s="422">
        <v>10109</v>
      </c>
      <c r="B11" s="583" t="s">
        <v>138</v>
      </c>
      <c r="C11" s="432">
        <v>7429</v>
      </c>
      <c r="D11" s="102"/>
    </row>
    <row r="12" s="573" customFormat="1" ht="21" customHeight="1" spans="1:4">
      <c r="A12" s="422">
        <v>10110</v>
      </c>
      <c r="B12" s="583" t="s">
        <v>139</v>
      </c>
      <c r="C12" s="432">
        <v>4339</v>
      </c>
      <c r="D12" s="102"/>
    </row>
    <row r="13" s="573" customFormat="1" ht="21" customHeight="1" spans="1:4">
      <c r="A13" s="422">
        <v>10111</v>
      </c>
      <c r="B13" s="583" t="s">
        <v>140</v>
      </c>
      <c r="C13" s="432">
        <v>2085</v>
      </c>
      <c r="D13" s="102"/>
    </row>
    <row r="14" s="573" customFormat="1" ht="21" customHeight="1" spans="1:4">
      <c r="A14" s="422">
        <v>10112</v>
      </c>
      <c r="B14" s="583" t="s">
        <v>141</v>
      </c>
      <c r="C14" s="432">
        <v>2801</v>
      </c>
      <c r="D14" s="102"/>
    </row>
    <row r="15" s="573" customFormat="1" ht="21" customHeight="1" spans="1:4">
      <c r="A15" s="422">
        <v>10113</v>
      </c>
      <c r="B15" s="583" t="s">
        <v>142</v>
      </c>
      <c r="C15" s="432">
        <v>7667</v>
      </c>
      <c r="D15" s="102"/>
    </row>
    <row r="16" s="573" customFormat="1" ht="21" customHeight="1" spans="1:4">
      <c r="A16" s="422">
        <v>10114</v>
      </c>
      <c r="B16" s="583" t="s">
        <v>143</v>
      </c>
      <c r="C16" s="432">
        <v>2794</v>
      </c>
      <c r="D16" s="102"/>
    </row>
    <row r="17" s="573" customFormat="1" ht="21" customHeight="1" spans="1:4">
      <c r="A17" s="422">
        <v>10118</v>
      </c>
      <c r="B17" s="583" t="s">
        <v>144</v>
      </c>
      <c r="C17" s="432">
        <v>2509</v>
      </c>
      <c r="D17" s="102"/>
    </row>
    <row r="18" s="573" customFormat="1" ht="21" customHeight="1" spans="1:4">
      <c r="A18" s="422">
        <v>10119</v>
      </c>
      <c r="B18" s="583" t="s">
        <v>145</v>
      </c>
      <c r="C18" s="432">
        <v>4691</v>
      </c>
      <c r="D18" s="102"/>
    </row>
    <row r="19" s="573" customFormat="1" ht="21" customHeight="1" spans="1:4">
      <c r="A19" s="422">
        <v>10120</v>
      </c>
      <c r="B19" s="583" t="s">
        <v>146</v>
      </c>
      <c r="C19" s="432"/>
      <c r="D19" s="102"/>
    </row>
    <row r="20" s="573" customFormat="1" ht="21" customHeight="1" spans="1:4">
      <c r="A20" s="422">
        <v>10121</v>
      </c>
      <c r="B20" s="583" t="s">
        <v>147</v>
      </c>
      <c r="C20" s="432">
        <v>316</v>
      </c>
      <c r="D20" s="102"/>
    </row>
    <row r="21" s="573" customFormat="1" ht="21" customHeight="1" spans="1:4">
      <c r="A21" s="422">
        <v>10199</v>
      </c>
      <c r="B21" s="583" t="s">
        <v>148</v>
      </c>
      <c r="C21" s="432">
        <v>152</v>
      </c>
      <c r="D21" s="102"/>
    </row>
    <row r="22" s="573" customFormat="1" ht="21" customHeight="1" spans="1:4">
      <c r="A22" s="422">
        <v>103</v>
      </c>
      <c r="B22" s="583" t="s">
        <v>149</v>
      </c>
      <c r="C22" s="433">
        <f>SUM(XFD23:XFD30)</f>
        <v>0</v>
      </c>
      <c r="D22" s="102"/>
    </row>
    <row r="23" s="573" customFormat="1" ht="21" customHeight="1" spans="1:4">
      <c r="A23" s="422">
        <v>10302</v>
      </c>
      <c r="B23" s="583" t="s">
        <v>150</v>
      </c>
      <c r="C23" s="432">
        <v>5136</v>
      </c>
      <c r="D23" s="102"/>
    </row>
    <row r="24" s="573" customFormat="1" ht="21" customHeight="1" spans="1:4">
      <c r="A24" s="422">
        <v>10304</v>
      </c>
      <c r="B24" s="583" t="s">
        <v>151</v>
      </c>
      <c r="C24" s="432">
        <v>8560</v>
      </c>
      <c r="D24" s="102"/>
    </row>
    <row r="25" s="573" customFormat="1" ht="21" customHeight="1" spans="1:4">
      <c r="A25" s="422">
        <v>10305</v>
      </c>
      <c r="B25" s="583" t="s">
        <v>152</v>
      </c>
      <c r="C25" s="432">
        <v>27654</v>
      </c>
      <c r="D25" s="102"/>
    </row>
    <row r="26" s="573" customFormat="1" ht="21" customHeight="1" spans="1:4">
      <c r="A26" s="422">
        <v>10306</v>
      </c>
      <c r="B26" s="583" t="s">
        <v>153</v>
      </c>
      <c r="C26" s="432"/>
      <c r="D26" s="102"/>
    </row>
    <row r="27" s="573" customFormat="1" ht="21" customHeight="1" spans="1:4">
      <c r="A27" s="422">
        <v>10307</v>
      </c>
      <c r="B27" s="583" t="s">
        <v>154</v>
      </c>
      <c r="C27" s="432">
        <v>12527</v>
      </c>
      <c r="D27" s="102"/>
    </row>
    <row r="28" s="573" customFormat="1" ht="21" customHeight="1" spans="1:4">
      <c r="A28" s="422">
        <v>10308</v>
      </c>
      <c r="B28" s="583" t="s">
        <v>155</v>
      </c>
      <c r="C28" s="432">
        <v>4</v>
      </c>
      <c r="D28" s="102"/>
    </row>
    <row r="29" s="573" customFormat="1" ht="21" customHeight="1" spans="1:4">
      <c r="A29" s="422">
        <v>10309</v>
      </c>
      <c r="B29" s="583" t="s">
        <v>156</v>
      </c>
      <c r="C29" s="432">
        <v>5144</v>
      </c>
      <c r="D29" s="102"/>
    </row>
    <row r="30" s="573" customFormat="1" ht="21" customHeight="1" spans="1:4">
      <c r="A30" s="422">
        <v>10399</v>
      </c>
      <c r="B30" s="583" t="s">
        <v>157</v>
      </c>
      <c r="C30" s="432">
        <v>845</v>
      </c>
      <c r="D30" s="102"/>
    </row>
    <row r="31" s="573" customFormat="1" ht="21" customHeight="1" spans="1:4">
      <c r="A31" s="422">
        <v>110</v>
      </c>
      <c r="B31" s="582" t="s">
        <v>83</v>
      </c>
      <c r="C31" s="584">
        <f>XFD32+XFD34+XFD69+XFD91+XFD94+XFD96+XFD102+XFD108</f>
        <v>0</v>
      </c>
      <c r="D31" s="102"/>
    </row>
    <row r="32" s="573" customFormat="1" ht="21" customHeight="1" spans="1:4">
      <c r="A32" s="422">
        <v>11001</v>
      </c>
      <c r="B32" s="585" t="s">
        <v>84</v>
      </c>
      <c r="C32" s="433">
        <f>SUM(XFD33)</f>
        <v>0</v>
      </c>
      <c r="D32" s="102"/>
    </row>
    <row r="33" s="573" customFormat="1" ht="21" customHeight="1" spans="1:4">
      <c r="A33" s="422">
        <v>1100199</v>
      </c>
      <c r="B33" s="586" t="s">
        <v>158</v>
      </c>
      <c r="C33" s="433">
        <v>17168</v>
      </c>
      <c r="D33" s="102"/>
    </row>
    <row r="34" s="573" customFormat="1" ht="21" customHeight="1" spans="1:4">
      <c r="A34" s="422">
        <v>11002</v>
      </c>
      <c r="B34" s="585" t="s">
        <v>85</v>
      </c>
      <c r="C34" s="433">
        <f>SUM(XFD35:XFD68)</f>
        <v>0</v>
      </c>
      <c r="D34" s="102"/>
    </row>
    <row r="35" s="573" customFormat="1" ht="21" customHeight="1" spans="1:4">
      <c r="A35" s="422">
        <v>1100201</v>
      </c>
      <c r="B35" s="422" t="s">
        <v>159</v>
      </c>
      <c r="C35" s="433"/>
      <c r="D35" s="102"/>
    </row>
    <row r="36" s="573" customFormat="1" ht="21" customHeight="1" spans="1:4">
      <c r="A36" s="422">
        <v>1100202</v>
      </c>
      <c r="B36" s="422" t="s">
        <v>160</v>
      </c>
      <c r="C36" s="433">
        <v>37728</v>
      </c>
      <c r="D36" s="102"/>
    </row>
    <row r="37" s="573" customFormat="1" ht="21" customHeight="1" spans="1:4">
      <c r="A37" s="422">
        <v>1100207</v>
      </c>
      <c r="B37" s="422" t="s">
        <v>161</v>
      </c>
      <c r="C37" s="433">
        <v>13628</v>
      </c>
      <c r="D37" s="102"/>
    </row>
    <row r="38" s="573" customFormat="1" ht="21" customHeight="1" spans="1:4">
      <c r="A38" s="422">
        <v>1100208</v>
      </c>
      <c r="B38" s="422" t="s">
        <v>162</v>
      </c>
      <c r="C38" s="433">
        <v>-1124</v>
      </c>
      <c r="D38" s="102"/>
    </row>
    <row r="39" s="573" customFormat="1" ht="21" customHeight="1" spans="1:4">
      <c r="A39" s="422">
        <v>1100220</v>
      </c>
      <c r="B39" s="422" t="s">
        <v>163</v>
      </c>
      <c r="C39" s="433"/>
      <c r="D39" s="102"/>
    </row>
    <row r="40" s="573" customFormat="1" ht="21" customHeight="1" spans="1:4">
      <c r="A40" s="422">
        <v>1100221</v>
      </c>
      <c r="B40" s="422" t="s">
        <v>164</v>
      </c>
      <c r="C40" s="433"/>
      <c r="D40" s="102"/>
    </row>
    <row r="41" s="573" customFormat="1" ht="21" customHeight="1" spans="1:4">
      <c r="A41" s="422">
        <v>1100222</v>
      </c>
      <c r="B41" s="422" t="s">
        <v>165</v>
      </c>
      <c r="C41" s="433"/>
      <c r="D41" s="102"/>
    </row>
    <row r="42" s="573" customFormat="1" ht="21" customHeight="1" spans="1:4">
      <c r="A42" s="422">
        <v>1100225</v>
      </c>
      <c r="B42" s="422" t="s">
        <v>166</v>
      </c>
      <c r="C42" s="433"/>
      <c r="D42" s="102"/>
    </row>
    <row r="43" s="573" customFormat="1" ht="21" customHeight="1" spans="1:4">
      <c r="A43" s="422">
        <v>1100226</v>
      </c>
      <c r="B43" s="422" t="s">
        <v>167</v>
      </c>
      <c r="C43" s="433"/>
      <c r="D43" s="102"/>
    </row>
    <row r="44" s="573" customFormat="1" ht="21" customHeight="1" spans="1:4">
      <c r="A44" s="422">
        <v>1100227</v>
      </c>
      <c r="B44" s="422" t="s">
        <v>168</v>
      </c>
      <c r="C44" s="433">
        <v>9</v>
      </c>
      <c r="D44" s="102"/>
    </row>
    <row r="45" s="573" customFormat="1" ht="21" customHeight="1" spans="1:4">
      <c r="A45" s="422">
        <v>1100228</v>
      </c>
      <c r="B45" s="422" t="s">
        <v>169</v>
      </c>
      <c r="C45" s="433"/>
      <c r="D45" s="102"/>
    </row>
    <row r="46" s="573" customFormat="1" ht="21" customHeight="1" spans="1:4">
      <c r="A46" s="422" t="s">
        <v>170</v>
      </c>
      <c r="B46" s="422" t="s">
        <v>171</v>
      </c>
      <c r="C46" s="433">
        <v>30</v>
      </c>
      <c r="D46" s="102"/>
    </row>
    <row r="47" s="573" customFormat="1" ht="21" customHeight="1" spans="1:4">
      <c r="A47" s="422">
        <v>1100241</v>
      </c>
      <c r="B47" s="422" t="s">
        <v>172</v>
      </c>
      <c r="C47" s="433"/>
      <c r="D47" s="102"/>
    </row>
    <row r="48" s="573" customFormat="1" ht="21" customHeight="1" spans="1:4">
      <c r="A48" s="422">
        <v>1100242</v>
      </c>
      <c r="B48" s="422" t="s">
        <v>173</v>
      </c>
      <c r="C48" s="433"/>
      <c r="D48" s="102"/>
    </row>
    <row r="49" s="573" customFormat="1" ht="21" customHeight="1" spans="1:4">
      <c r="A49" s="422">
        <v>1100243</v>
      </c>
      <c r="B49" s="422" t="s">
        <v>174</v>
      </c>
      <c r="C49" s="433"/>
      <c r="D49" s="102"/>
    </row>
    <row r="50" s="573" customFormat="1" ht="21" customHeight="1" spans="1:4">
      <c r="A50" s="422">
        <v>1100244</v>
      </c>
      <c r="B50" s="422" t="s">
        <v>175</v>
      </c>
      <c r="C50" s="433">
        <v>2368</v>
      </c>
      <c r="D50" s="102"/>
    </row>
    <row r="51" s="573" customFormat="1" ht="21" customHeight="1" spans="1:4">
      <c r="A51" s="422">
        <v>1100245</v>
      </c>
      <c r="B51" s="422" t="s">
        <v>176</v>
      </c>
      <c r="C51" s="433">
        <v>3947</v>
      </c>
      <c r="D51" s="102"/>
    </row>
    <row r="52" s="573" customFormat="1" ht="21" customHeight="1" spans="1:4">
      <c r="A52" s="422">
        <v>1100246</v>
      </c>
      <c r="B52" s="422" t="s">
        <v>177</v>
      </c>
      <c r="C52" s="433"/>
      <c r="D52" s="102"/>
    </row>
    <row r="53" s="573" customFormat="1" ht="21" customHeight="1" spans="1:4">
      <c r="A53" s="422">
        <v>1100247</v>
      </c>
      <c r="B53" s="422" t="s">
        <v>178</v>
      </c>
      <c r="C53" s="433">
        <v>1568</v>
      </c>
      <c r="D53" s="102"/>
    </row>
    <row r="54" s="573" customFormat="1" ht="21" customHeight="1" spans="1:4">
      <c r="A54" s="422">
        <v>1100248</v>
      </c>
      <c r="B54" s="422" t="s">
        <v>179</v>
      </c>
      <c r="C54" s="433">
        <v>6209</v>
      </c>
      <c r="D54" s="102"/>
    </row>
    <row r="55" s="573" customFormat="1" ht="21" customHeight="1" spans="1:4">
      <c r="A55" s="422">
        <v>1100249</v>
      </c>
      <c r="B55" s="422" t="s">
        <v>180</v>
      </c>
      <c r="C55" s="433">
        <v>2031</v>
      </c>
      <c r="D55" s="102"/>
    </row>
    <row r="56" s="573" customFormat="1" ht="21" customHeight="1" spans="1:4">
      <c r="A56" s="422">
        <v>1100250</v>
      </c>
      <c r="B56" s="422" t="s">
        <v>181</v>
      </c>
      <c r="C56" s="433">
        <v>14540</v>
      </c>
      <c r="D56" s="102"/>
    </row>
    <row r="57" s="573" customFormat="1" ht="21" customHeight="1" spans="1:4">
      <c r="A57" s="422">
        <v>1100251</v>
      </c>
      <c r="B57" s="422" t="s">
        <v>182</v>
      </c>
      <c r="C57" s="433"/>
      <c r="D57" s="102"/>
    </row>
    <row r="58" ht="21" customHeight="1" spans="1:4">
      <c r="A58" s="422">
        <v>1100252</v>
      </c>
      <c r="B58" s="422" t="s">
        <v>183</v>
      </c>
      <c r="C58" s="433">
        <v>746</v>
      </c>
      <c r="D58" s="102"/>
    </row>
    <row r="59" ht="21" customHeight="1" spans="1:4">
      <c r="A59" s="422">
        <v>1100253</v>
      </c>
      <c r="B59" s="422" t="s">
        <v>184</v>
      </c>
      <c r="C59" s="433">
        <v>380</v>
      </c>
      <c r="D59" s="102"/>
    </row>
    <row r="60" ht="21" customHeight="1" spans="1:4">
      <c r="A60" s="422">
        <v>1100254</v>
      </c>
      <c r="B60" s="422" t="s">
        <v>185</v>
      </c>
      <c r="C60" s="433"/>
      <c r="D60" s="102"/>
    </row>
    <row r="61" ht="21" customHeight="1" spans="1:4">
      <c r="A61" s="422">
        <v>1100255</v>
      </c>
      <c r="B61" s="422" t="s">
        <v>186</v>
      </c>
      <c r="C61" s="433"/>
      <c r="D61" s="102"/>
    </row>
    <row r="62" ht="21" customHeight="1" spans="1:4">
      <c r="A62" s="422">
        <v>1100256</v>
      </c>
      <c r="B62" s="422" t="s">
        <v>187</v>
      </c>
      <c r="C62" s="433"/>
      <c r="D62" s="102"/>
    </row>
    <row r="63" ht="21" customHeight="1" spans="1:4">
      <c r="A63" s="422">
        <v>1100257</v>
      </c>
      <c r="B63" s="422" t="s">
        <v>188</v>
      </c>
      <c r="C63" s="433"/>
      <c r="D63" s="102"/>
    </row>
    <row r="64" ht="21" customHeight="1" spans="1:4">
      <c r="A64" s="422">
        <v>1100258</v>
      </c>
      <c r="B64" s="422" t="s">
        <v>189</v>
      </c>
      <c r="C64" s="433">
        <v>258</v>
      </c>
      <c r="D64" s="102"/>
    </row>
    <row r="65" ht="21" customHeight="1" spans="1:4">
      <c r="A65" s="422">
        <v>1100259</v>
      </c>
      <c r="B65" s="422" t="s">
        <v>190</v>
      </c>
      <c r="C65" s="433"/>
      <c r="D65" s="102"/>
    </row>
    <row r="66" ht="21" customHeight="1" spans="1:4">
      <c r="A66" s="422">
        <v>1100260</v>
      </c>
      <c r="B66" s="422" t="s">
        <v>191</v>
      </c>
      <c r="C66" s="433">
        <v>665</v>
      </c>
      <c r="D66" s="102"/>
    </row>
    <row r="67" ht="21" customHeight="1" spans="1:4">
      <c r="A67" s="422">
        <v>1100269</v>
      </c>
      <c r="B67" s="422" t="s">
        <v>192</v>
      </c>
      <c r="C67" s="433"/>
      <c r="D67" s="102"/>
    </row>
    <row r="68" ht="21" customHeight="1" spans="1:4">
      <c r="A68" s="422">
        <v>1100299</v>
      </c>
      <c r="B68" s="422" t="s">
        <v>193</v>
      </c>
      <c r="C68" s="587">
        <v>10000</v>
      </c>
      <c r="D68" s="102"/>
    </row>
    <row r="69" ht="21" customHeight="1" spans="1:4">
      <c r="A69" s="422">
        <v>11003</v>
      </c>
      <c r="B69" s="585" t="s">
        <v>86</v>
      </c>
      <c r="C69" s="587">
        <f>SUM(XFD70:XFD90)</f>
        <v>0</v>
      </c>
      <c r="D69" s="102"/>
    </row>
    <row r="70" ht="21" customHeight="1" spans="1:4">
      <c r="A70" s="422">
        <v>1100301</v>
      </c>
      <c r="B70" s="585" t="s">
        <v>194</v>
      </c>
      <c r="C70" s="438">
        <v>509</v>
      </c>
      <c r="D70" s="102"/>
    </row>
    <row r="71" ht="21" customHeight="1" spans="1:4">
      <c r="A71" s="422">
        <v>1100302</v>
      </c>
      <c r="B71" s="585" t="s">
        <v>195</v>
      </c>
      <c r="C71" s="438"/>
      <c r="D71" s="102"/>
    </row>
    <row r="72" ht="21" customHeight="1" spans="1:4">
      <c r="A72" s="422">
        <v>1100303</v>
      </c>
      <c r="B72" s="585" t="s">
        <v>196</v>
      </c>
      <c r="C72" s="438">
        <v>2743</v>
      </c>
      <c r="D72" s="102"/>
    </row>
    <row r="73" ht="21" customHeight="1" spans="1:4">
      <c r="A73" s="422">
        <v>1100304</v>
      </c>
      <c r="B73" s="585" t="s">
        <v>197</v>
      </c>
      <c r="C73" s="438"/>
      <c r="D73" s="102"/>
    </row>
    <row r="74" ht="21" customHeight="1" spans="1:4">
      <c r="A74" s="422">
        <v>1100305</v>
      </c>
      <c r="B74" s="585" t="s">
        <v>198</v>
      </c>
      <c r="C74" s="438">
        <v>206</v>
      </c>
      <c r="D74" s="102"/>
    </row>
    <row r="75" ht="21" customHeight="1" spans="1:4">
      <c r="A75" s="422">
        <v>1100306</v>
      </c>
      <c r="B75" s="585" t="s">
        <v>199</v>
      </c>
      <c r="C75" s="438">
        <v>250</v>
      </c>
      <c r="D75" s="102"/>
    </row>
    <row r="76" ht="21" customHeight="1" spans="1:4">
      <c r="A76" s="422">
        <v>1100307</v>
      </c>
      <c r="B76" s="585" t="s">
        <v>200</v>
      </c>
      <c r="C76" s="438"/>
      <c r="D76" s="102"/>
    </row>
    <row r="77" ht="21" customHeight="1" spans="1:4">
      <c r="A77" s="422">
        <v>1100308</v>
      </c>
      <c r="B77" s="585" t="s">
        <v>201</v>
      </c>
      <c r="C77" s="438">
        <v>748</v>
      </c>
      <c r="D77" s="102"/>
    </row>
    <row r="78" ht="21" customHeight="1" spans="1:4">
      <c r="A78" s="422">
        <v>1100310</v>
      </c>
      <c r="B78" s="585" t="s">
        <v>202</v>
      </c>
      <c r="C78" s="438">
        <v>11734</v>
      </c>
      <c r="D78" s="102"/>
    </row>
    <row r="79" ht="21" customHeight="1" spans="1:4">
      <c r="A79" s="422">
        <v>1100311</v>
      </c>
      <c r="B79" s="585" t="s">
        <v>203</v>
      </c>
      <c r="C79" s="438">
        <v>1202</v>
      </c>
      <c r="D79" s="102"/>
    </row>
    <row r="80" ht="21" customHeight="1" spans="1:4">
      <c r="A80" s="422">
        <v>1100312</v>
      </c>
      <c r="B80" s="585" t="s">
        <v>204</v>
      </c>
      <c r="C80" s="438"/>
      <c r="D80" s="102"/>
    </row>
    <row r="81" ht="21" customHeight="1" spans="1:4">
      <c r="A81" s="422">
        <v>1100313</v>
      </c>
      <c r="B81" s="585" t="s">
        <v>205</v>
      </c>
      <c r="C81" s="438">
        <v>103</v>
      </c>
      <c r="D81" s="102"/>
    </row>
    <row r="82" ht="21" customHeight="1" spans="1:4">
      <c r="A82" s="422">
        <v>1100314</v>
      </c>
      <c r="B82" s="585" t="s">
        <v>206</v>
      </c>
      <c r="C82" s="438"/>
      <c r="D82" s="102"/>
    </row>
    <row r="83" ht="21" customHeight="1" spans="1:4">
      <c r="A83" s="422">
        <v>1100315</v>
      </c>
      <c r="B83" s="585" t="s">
        <v>207</v>
      </c>
      <c r="C83" s="438">
        <v>2952</v>
      </c>
      <c r="D83" s="102"/>
    </row>
    <row r="84" ht="21" customHeight="1" spans="1:4">
      <c r="A84" s="422">
        <v>1100316</v>
      </c>
      <c r="B84" s="585" t="s">
        <v>208</v>
      </c>
      <c r="C84" s="438">
        <v>1927</v>
      </c>
      <c r="D84" s="102"/>
    </row>
    <row r="85" ht="21" customHeight="1" spans="1:4">
      <c r="A85" s="422">
        <v>1100317</v>
      </c>
      <c r="B85" s="585" t="s">
        <v>209</v>
      </c>
      <c r="C85" s="438"/>
      <c r="D85" s="102"/>
    </row>
    <row r="86" ht="21" customHeight="1" spans="1:4">
      <c r="A86" s="422">
        <v>1100320</v>
      </c>
      <c r="B86" s="585" t="s">
        <v>210</v>
      </c>
      <c r="C86" s="438">
        <v>30</v>
      </c>
      <c r="D86" s="102"/>
    </row>
    <row r="87" ht="21" customHeight="1" spans="1:4">
      <c r="A87" s="422">
        <v>1100321</v>
      </c>
      <c r="B87" s="585" t="s">
        <v>211</v>
      </c>
      <c r="C87" s="438">
        <v>3113</v>
      </c>
      <c r="D87" s="102"/>
    </row>
    <row r="88" ht="21" customHeight="1" spans="1:4">
      <c r="A88" s="422">
        <v>1100322</v>
      </c>
      <c r="B88" s="585" t="s">
        <v>212</v>
      </c>
      <c r="C88" s="438">
        <v>23</v>
      </c>
      <c r="D88" s="102"/>
    </row>
    <row r="89" ht="21" customHeight="1" spans="1:4">
      <c r="A89" s="422">
        <v>1100324</v>
      </c>
      <c r="B89" s="585" t="s">
        <v>213</v>
      </c>
      <c r="C89" s="438">
        <v>1525</v>
      </c>
      <c r="D89" s="102"/>
    </row>
    <row r="90" ht="21" customHeight="1" spans="1:4">
      <c r="A90" s="422">
        <v>1100399</v>
      </c>
      <c r="B90" s="585" t="s">
        <v>214</v>
      </c>
      <c r="C90" s="438"/>
      <c r="D90" s="102"/>
    </row>
    <row r="91" ht="21" customHeight="1" spans="1:4">
      <c r="A91" s="422">
        <v>11006</v>
      </c>
      <c r="B91" s="585" t="s">
        <v>215</v>
      </c>
      <c r="C91" s="433">
        <f>XFD92+XFD93</f>
        <v>0</v>
      </c>
      <c r="D91" s="102"/>
    </row>
    <row r="92" ht="21" customHeight="1" spans="1:4">
      <c r="A92" s="422">
        <v>1100601</v>
      </c>
      <c r="B92" s="585" t="s">
        <v>216</v>
      </c>
      <c r="C92" s="433"/>
      <c r="D92" s="102"/>
    </row>
    <row r="93" ht="21" customHeight="1" spans="1:4">
      <c r="A93" s="422">
        <v>1100602</v>
      </c>
      <c r="B93" s="585" t="s">
        <v>217</v>
      </c>
      <c r="C93" s="433">
        <v>7100</v>
      </c>
      <c r="D93" s="102"/>
    </row>
    <row r="94" ht="21" customHeight="1" spans="1:4">
      <c r="A94" s="422">
        <v>11008</v>
      </c>
      <c r="B94" s="585" t="s">
        <v>218</v>
      </c>
      <c r="C94" s="433">
        <f>SUM(XFD95)</f>
        <v>0</v>
      </c>
      <c r="D94" s="102"/>
    </row>
    <row r="95" ht="21" customHeight="1" spans="1:4">
      <c r="A95" s="422"/>
      <c r="B95" s="585" t="s">
        <v>219</v>
      </c>
      <c r="C95" s="438">
        <v>50164</v>
      </c>
      <c r="D95" s="390"/>
    </row>
    <row r="96" ht="21" customHeight="1" spans="1:4">
      <c r="A96" s="422">
        <v>11009</v>
      </c>
      <c r="B96" s="585" t="s">
        <v>220</v>
      </c>
      <c r="C96" s="438">
        <f>XFD97</f>
        <v>0</v>
      </c>
      <c r="D96" s="390"/>
    </row>
    <row r="97" ht="21" customHeight="1" spans="1:4">
      <c r="A97" s="422">
        <v>1100901</v>
      </c>
      <c r="B97" s="586" t="s">
        <v>221</v>
      </c>
      <c r="C97" s="438">
        <f>SUM(XFD98:XFD101)</f>
        <v>0</v>
      </c>
      <c r="D97" s="390"/>
    </row>
    <row r="98" ht="21" customHeight="1" spans="1:4">
      <c r="A98" s="422">
        <v>110090102</v>
      </c>
      <c r="B98" s="585" t="s">
        <v>222</v>
      </c>
      <c r="C98" s="438"/>
      <c r="D98" s="390"/>
    </row>
    <row r="99" ht="21" customHeight="1" spans="1:4">
      <c r="A99" s="422">
        <v>110090103</v>
      </c>
      <c r="B99" s="585" t="s">
        <v>223</v>
      </c>
      <c r="C99" s="438">
        <v>3653</v>
      </c>
      <c r="D99" s="390"/>
    </row>
    <row r="100" ht="21" customHeight="1" spans="1:4">
      <c r="A100" s="422">
        <v>110090104</v>
      </c>
      <c r="B100" s="585" t="s">
        <v>224</v>
      </c>
      <c r="C100" s="438"/>
      <c r="D100" s="390"/>
    </row>
    <row r="101" ht="21" customHeight="1" spans="1:4">
      <c r="A101" s="422">
        <v>110090199</v>
      </c>
      <c r="B101" s="585" t="s">
        <v>225</v>
      </c>
      <c r="C101" s="438"/>
      <c r="D101" s="390"/>
    </row>
    <row r="102" ht="21" customHeight="1" spans="1:4">
      <c r="A102" s="422">
        <v>11011</v>
      </c>
      <c r="B102" s="585" t="s">
        <v>226</v>
      </c>
      <c r="C102" s="438">
        <f>XFD103</f>
        <v>0</v>
      </c>
      <c r="D102" s="390"/>
    </row>
    <row r="103" ht="21" customHeight="1" spans="1:4">
      <c r="A103" s="422">
        <v>1101101</v>
      </c>
      <c r="B103" s="585" t="s">
        <v>227</v>
      </c>
      <c r="C103" s="438">
        <f>XFD104+XFD107</f>
        <v>0</v>
      </c>
      <c r="D103" s="390"/>
    </row>
    <row r="104" ht="21" customHeight="1" spans="1:4">
      <c r="A104" s="422">
        <v>110110101</v>
      </c>
      <c r="B104" s="422" t="s">
        <v>228</v>
      </c>
      <c r="C104" s="438">
        <f>SUM(XFD105:XFD106)</f>
        <v>0</v>
      </c>
      <c r="D104" s="390"/>
    </row>
    <row r="105" ht="21" customHeight="1" spans="1:4">
      <c r="A105" s="422"/>
      <c r="B105" s="422" t="s">
        <v>229</v>
      </c>
      <c r="C105" s="438">
        <v>10157</v>
      </c>
      <c r="D105" s="588"/>
    </row>
    <row r="106" ht="21" customHeight="1" spans="1:4">
      <c r="A106" s="422"/>
      <c r="B106" s="422" t="s">
        <v>230</v>
      </c>
      <c r="C106" s="438">
        <v>7440</v>
      </c>
      <c r="D106" s="588"/>
    </row>
    <row r="107" ht="21" customHeight="1" spans="1:4">
      <c r="A107" s="422">
        <v>110110103</v>
      </c>
      <c r="B107" s="422" t="s">
        <v>231</v>
      </c>
      <c r="C107" s="438"/>
      <c r="D107" s="390"/>
    </row>
    <row r="108" ht="21" customHeight="1" spans="1:4">
      <c r="A108" s="422">
        <v>11015</v>
      </c>
      <c r="B108" s="585" t="s">
        <v>232</v>
      </c>
      <c r="C108" s="438"/>
      <c r="D108" s="390"/>
    </row>
    <row r="109" ht="21" customHeight="1" spans="1:4">
      <c r="A109" s="422"/>
      <c r="B109" s="422"/>
      <c r="C109" s="438"/>
      <c r="D109" s="390"/>
    </row>
    <row r="110" ht="21" customHeight="1" spans="1:4">
      <c r="A110" s="422"/>
      <c r="B110" s="547" t="s">
        <v>91</v>
      </c>
      <c r="C110" s="441">
        <f>XFD5+XFD31</f>
        <v>0</v>
      </c>
      <c r="D110" s="390"/>
    </row>
  </sheetData>
  <mergeCells count="2">
    <mergeCell ref="A2:C2"/>
    <mergeCell ref="A3:B3"/>
  </mergeCells>
  <pageMargins left="0.904861" right="0.904861" top="0.944444" bottom="0.747917" header="0.314583" footer="0.511806"/>
  <pageSetup paperSize="9" scale="90" firstPageNumber="5" orientation="portrait" useFirstPageNumber="1" horizontalDpi="600" verticalDpi="600"/>
  <headerFooter>
    <oddFooter>&amp;C&amp;"Times New Roman"&amp;12— &amp;P —</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L23" sqref="L23"/>
    </sheetView>
  </sheetViews>
  <sheetFormatPr defaultColWidth="9" defaultRowHeight="13.5" customHeight="1" outlineLevelCol="5"/>
  <cols>
    <col min="1" max="1" width="8.88333333333333" style="120" customWidth="1"/>
    <col min="2" max="2" width="20.4416666666667" style="119" customWidth="1"/>
    <col min="3" max="3" width="24.3333333333333" style="119" customWidth="1"/>
    <col min="4" max="4" width="45.4416666666667" style="119" customWidth="1"/>
    <col min="5" max="5" width="24.5583333333333" style="119" customWidth="1"/>
    <col min="6" max="6" width="18.5" style="119" customWidth="1"/>
    <col min="7" max="257" width="9" style="119" customWidth="1"/>
  </cols>
  <sheetData>
    <row r="1" s="119" customFormat="1" ht="14.25" spans="1:1">
      <c r="A1" s="121" t="s">
        <v>1618</v>
      </c>
    </row>
    <row r="2" s="119" customFormat="1" ht="36" customHeight="1" spans="1:5">
      <c r="A2" s="122" t="s">
        <v>1619</v>
      </c>
      <c r="B2" s="122"/>
      <c r="C2" s="122"/>
      <c r="D2" s="122"/>
      <c r="E2" s="122"/>
    </row>
    <row r="3" s="119" customFormat="1" ht="21" customHeight="1" spans="1:6">
      <c r="A3" s="120"/>
      <c r="E3" s="123" t="s">
        <v>131</v>
      </c>
      <c r="F3" s="123"/>
    </row>
    <row r="4" s="119" customFormat="1" ht="42" customHeight="1" spans="1:6">
      <c r="A4" s="124" t="s">
        <v>1620</v>
      </c>
      <c r="B4" s="125" t="s">
        <v>1621</v>
      </c>
      <c r="C4" s="124" t="s">
        <v>1622</v>
      </c>
      <c r="D4" s="126" t="s">
        <v>1113</v>
      </c>
      <c r="E4" s="124" t="s">
        <v>1623</v>
      </c>
      <c r="F4" s="124" t="s">
        <v>1108</v>
      </c>
    </row>
    <row r="5" s="119" customFormat="1" ht="20" customHeight="1" spans="1:6">
      <c r="A5" s="127">
        <v>1</v>
      </c>
      <c r="B5" s="128" t="s">
        <v>695</v>
      </c>
      <c r="C5" s="129" t="s">
        <v>1417</v>
      </c>
      <c r="D5" s="130" t="s">
        <v>1418</v>
      </c>
      <c r="E5" s="131">
        <v>600</v>
      </c>
      <c r="F5" s="132" t="s">
        <v>692</v>
      </c>
    </row>
    <row r="6" s="119" customFormat="1" ht="20" customHeight="1" spans="1:6">
      <c r="A6" s="127">
        <v>2</v>
      </c>
      <c r="B6" s="128" t="s">
        <v>695</v>
      </c>
      <c r="C6" s="131" t="s">
        <v>1421</v>
      </c>
      <c r="D6" s="133" t="s">
        <v>1422</v>
      </c>
      <c r="E6" s="131">
        <v>45</v>
      </c>
      <c r="F6" s="132" t="s">
        <v>692</v>
      </c>
    </row>
    <row r="7" s="119" customFormat="1" ht="20" customHeight="1" spans="1:6">
      <c r="A7" s="127">
        <v>3</v>
      </c>
      <c r="B7" s="128" t="s">
        <v>695</v>
      </c>
      <c r="C7" s="131" t="s">
        <v>1424</v>
      </c>
      <c r="D7" s="134" t="s">
        <v>1425</v>
      </c>
      <c r="E7" s="131">
        <v>100</v>
      </c>
      <c r="F7" s="132" t="s">
        <v>692</v>
      </c>
    </row>
    <row r="8" s="119" customFormat="1" ht="20" customHeight="1" spans="1:6">
      <c r="A8" s="127">
        <v>4</v>
      </c>
      <c r="B8" s="128" t="s">
        <v>695</v>
      </c>
      <c r="C8" s="129" t="s">
        <v>1427</v>
      </c>
      <c r="D8" s="130" t="s">
        <v>1428</v>
      </c>
      <c r="E8" s="131">
        <v>200</v>
      </c>
      <c r="F8" s="132" t="s">
        <v>692</v>
      </c>
    </row>
    <row r="9" s="119" customFormat="1" ht="20" customHeight="1" spans="1:6">
      <c r="A9" s="127">
        <v>5</v>
      </c>
      <c r="B9" s="128" t="s">
        <v>695</v>
      </c>
      <c r="C9" s="135" t="s">
        <v>1430</v>
      </c>
      <c r="D9" s="134" t="s">
        <v>1431</v>
      </c>
      <c r="E9" s="131">
        <v>200</v>
      </c>
      <c r="F9" s="132" t="s">
        <v>692</v>
      </c>
    </row>
    <row r="10" s="119" customFormat="1" ht="20" customHeight="1" spans="1:6">
      <c r="A10" s="127">
        <v>6</v>
      </c>
      <c r="B10" s="128" t="s">
        <v>695</v>
      </c>
      <c r="C10" s="129" t="s">
        <v>1430</v>
      </c>
      <c r="D10" s="130" t="s">
        <v>1434</v>
      </c>
      <c r="E10" s="131">
        <v>100</v>
      </c>
      <c r="F10" s="132" t="s">
        <v>692</v>
      </c>
    </row>
    <row r="11" s="119" customFormat="1" ht="20" customHeight="1" spans="1:6">
      <c r="A11" s="127">
        <v>7</v>
      </c>
      <c r="B11" s="128" t="s">
        <v>695</v>
      </c>
      <c r="C11" s="129" t="s">
        <v>1430</v>
      </c>
      <c r="D11" s="136" t="s">
        <v>1437</v>
      </c>
      <c r="E11" s="131">
        <v>595</v>
      </c>
      <c r="F11" s="132" t="s">
        <v>692</v>
      </c>
    </row>
    <row r="12" s="119" customFormat="1" ht="20" customHeight="1" spans="1:6">
      <c r="A12" s="127">
        <v>8</v>
      </c>
      <c r="B12" s="128" t="s">
        <v>695</v>
      </c>
      <c r="C12" s="131" t="s">
        <v>1440</v>
      </c>
      <c r="D12" s="134" t="s">
        <v>1441</v>
      </c>
      <c r="E12" s="131">
        <v>400</v>
      </c>
      <c r="F12" s="132" t="s">
        <v>692</v>
      </c>
    </row>
    <row r="13" s="119" customFormat="1" ht="20" customHeight="1" spans="1:6">
      <c r="A13" s="127">
        <v>9</v>
      </c>
      <c r="B13" s="128" t="s">
        <v>695</v>
      </c>
      <c r="C13" s="131" t="s">
        <v>1443</v>
      </c>
      <c r="D13" s="134" t="s">
        <v>1444</v>
      </c>
      <c r="E13" s="131">
        <v>21</v>
      </c>
      <c r="F13" s="132" t="s">
        <v>692</v>
      </c>
    </row>
    <row r="14" s="119" customFormat="1" ht="20" customHeight="1" spans="1:6">
      <c r="A14" s="127">
        <v>10</v>
      </c>
      <c r="B14" s="128" t="s">
        <v>695</v>
      </c>
      <c r="C14" s="129" t="s">
        <v>1447</v>
      </c>
      <c r="D14" s="130" t="s">
        <v>1448</v>
      </c>
      <c r="E14" s="131">
        <v>392</v>
      </c>
      <c r="F14" s="132" t="s">
        <v>692</v>
      </c>
    </row>
    <row r="15" s="119" customFormat="1" ht="20" customHeight="1" spans="1:6">
      <c r="A15" s="127">
        <v>11</v>
      </c>
      <c r="B15" s="128" t="s">
        <v>695</v>
      </c>
      <c r="C15" s="129" t="s">
        <v>1447</v>
      </c>
      <c r="D15" s="136" t="s">
        <v>1450</v>
      </c>
      <c r="E15" s="131">
        <v>160</v>
      </c>
      <c r="F15" s="132" t="s">
        <v>692</v>
      </c>
    </row>
    <row r="16" s="119" customFormat="1" ht="20" customHeight="1" spans="1:6">
      <c r="A16" s="127">
        <v>12</v>
      </c>
      <c r="B16" s="128" t="s">
        <v>695</v>
      </c>
      <c r="C16" s="129" t="s">
        <v>1453</v>
      </c>
      <c r="D16" s="130" t="s">
        <v>1454</v>
      </c>
      <c r="E16" s="131">
        <v>300</v>
      </c>
      <c r="F16" s="132" t="s">
        <v>692</v>
      </c>
    </row>
    <row r="17" s="119" customFormat="1" ht="20" customHeight="1" spans="1:6">
      <c r="A17" s="127">
        <v>13</v>
      </c>
      <c r="B17" s="137" t="s">
        <v>695</v>
      </c>
      <c r="C17" s="129" t="s">
        <v>1456</v>
      </c>
      <c r="D17" s="130" t="s">
        <v>1457</v>
      </c>
      <c r="E17" s="131">
        <v>430</v>
      </c>
      <c r="F17" s="132" t="s">
        <v>692</v>
      </c>
    </row>
    <row r="18" s="119" customFormat="1" ht="20" customHeight="1" spans="1:6">
      <c r="A18" s="127">
        <v>14</v>
      </c>
      <c r="B18" s="137" t="s">
        <v>695</v>
      </c>
      <c r="C18" s="129" t="s">
        <v>1460</v>
      </c>
      <c r="D18" s="130" t="s">
        <v>1461</v>
      </c>
      <c r="E18" s="131">
        <v>85</v>
      </c>
      <c r="F18" s="132" t="s">
        <v>692</v>
      </c>
    </row>
    <row r="19" s="119" customFormat="1" ht="20" customHeight="1" spans="1:6">
      <c r="A19" s="127">
        <v>15</v>
      </c>
      <c r="B19" s="137" t="s">
        <v>695</v>
      </c>
      <c r="C19" s="129" t="s">
        <v>1463</v>
      </c>
      <c r="D19" s="130" t="s">
        <v>1464</v>
      </c>
      <c r="E19" s="131">
        <v>1267</v>
      </c>
      <c r="F19" s="132" t="s">
        <v>692</v>
      </c>
    </row>
    <row r="20" s="119" customFormat="1" ht="20" customHeight="1" spans="1:6">
      <c r="A20" s="127">
        <v>16</v>
      </c>
      <c r="B20" s="137" t="s">
        <v>695</v>
      </c>
      <c r="C20" s="129" t="s">
        <v>1463</v>
      </c>
      <c r="D20" s="136" t="s">
        <v>1466</v>
      </c>
      <c r="E20" s="131">
        <v>1200</v>
      </c>
      <c r="F20" s="132" t="s">
        <v>692</v>
      </c>
    </row>
    <row r="21" s="119" customFormat="1" ht="20" customHeight="1" spans="1:6">
      <c r="A21" s="127">
        <v>17</v>
      </c>
      <c r="B21" s="137" t="s">
        <v>695</v>
      </c>
      <c r="C21" s="129" t="s">
        <v>1468</v>
      </c>
      <c r="D21" s="136" t="s">
        <v>1469</v>
      </c>
      <c r="E21" s="131">
        <v>290</v>
      </c>
      <c r="F21" s="132" t="s">
        <v>692</v>
      </c>
    </row>
    <row r="22" s="119" customFormat="1" ht="20" customHeight="1" spans="1:6">
      <c r="A22" s="127">
        <v>18</v>
      </c>
      <c r="B22" s="137" t="s">
        <v>695</v>
      </c>
      <c r="C22" s="129" t="s">
        <v>1472</v>
      </c>
      <c r="D22" s="136" t="s">
        <v>1473</v>
      </c>
      <c r="E22" s="131">
        <v>98</v>
      </c>
      <c r="F22" s="132" t="s">
        <v>692</v>
      </c>
    </row>
    <row r="23" s="119" customFormat="1" ht="20" customHeight="1" spans="1:6">
      <c r="A23" s="127">
        <v>19</v>
      </c>
      <c r="B23" s="137" t="s">
        <v>695</v>
      </c>
      <c r="C23" s="129" t="s">
        <v>1476</v>
      </c>
      <c r="D23" s="130" t="s">
        <v>1477</v>
      </c>
      <c r="E23" s="131">
        <v>2757</v>
      </c>
      <c r="F23" s="132" t="s">
        <v>692</v>
      </c>
    </row>
    <row r="24" s="119" customFormat="1" ht="20" customHeight="1" spans="1:6">
      <c r="A24" s="127">
        <v>20</v>
      </c>
      <c r="B24" s="137" t="s">
        <v>695</v>
      </c>
      <c r="C24" s="129" t="s">
        <v>1476</v>
      </c>
      <c r="D24" s="136" t="s">
        <v>1473</v>
      </c>
      <c r="E24" s="131">
        <v>95</v>
      </c>
      <c r="F24" s="132" t="s">
        <v>692</v>
      </c>
    </row>
    <row r="25" s="119" customFormat="1" ht="20" customHeight="1" spans="1:6">
      <c r="A25" s="127">
        <v>21</v>
      </c>
      <c r="B25" s="137" t="s">
        <v>695</v>
      </c>
      <c r="C25" s="138" t="s">
        <v>1419</v>
      </c>
      <c r="D25" s="139" t="s">
        <v>1420</v>
      </c>
      <c r="E25" s="140">
        <v>900</v>
      </c>
      <c r="F25" s="132" t="s">
        <v>693</v>
      </c>
    </row>
    <row r="26" s="119" customFormat="1" ht="20" customHeight="1" spans="1:6">
      <c r="A26" s="127">
        <v>22</v>
      </c>
      <c r="B26" s="137" t="s">
        <v>695</v>
      </c>
      <c r="C26" s="138" t="s">
        <v>1419</v>
      </c>
      <c r="D26" s="139" t="s">
        <v>1423</v>
      </c>
      <c r="E26" s="140">
        <v>1000</v>
      </c>
      <c r="F26" s="132" t="s">
        <v>693</v>
      </c>
    </row>
    <row r="27" s="119" customFormat="1" ht="20" customHeight="1" spans="1:6">
      <c r="A27" s="127">
        <v>23</v>
      </c>
      <c r="B27" s="137" t="s">
        <v>695</v>
      </c>
      <c r="C27" s="138" t="s">
        <v>1419</v>
      </c>
      <c r="D27" s="139" t="s">
        <v>1426</v>
      </c>
      <c r="E27" s="140">
        <v>4000</v>
      </c>
      <c r="F27" s="132" t="s">
        <v>693</v>
      </c>
    </row>
    <row r="28" s="119" customFormat="1" ht="20" customHeight="1" spans="1:6">
      <c r="A28" s="127">
        <v>24</v>
      </c>
      <c r="B28" s="137" t="s">
        <v>695</v>
      </c>
      <c r="C28" s="138" t="s">
        <v>1419</v>
      </c>
      <c r="D28" s="139" t="s">
        <v>1429</v>
      </c>
      <c r="E28" s="140">
        <v>4600</v>
      </c>
      <c r="F28" s="132" t="s">
        <v>693</v>
      </c>
    </row>
    <row r="29" s="119" customFormat="1" ht="20" customHeight="1" spans="1:6">
      <c r="A29" s="127">
        <v>25</v>
      </c>
      <c r="B29" s="137" t="s">
        <v>695</v>
      </c>
      <c r="C29" s="138" t="s">
        <v>1432</v>
      </c>
      <c r="D29" s="139" t="s">
        <v>1433</v>
      </c>
      <c r="E29" s="140">
        <v>40000</v>
      </c>
      <c r="F29" s="132" t="s">
        <v>693</v>
      </c>
    </row>
    <row r="30" s="119" customFormat="1" ht="20" customHeight="1" spans="1:6">
      <c r="A30" s="127">
        <v>26</v>
      </c>
      <c r="B30" s="137" t="s">
        <v>695</v>
      </c>
      <c r="C30" s="138" t="s">
        <v>1435</v>
      </c>
      <c r="D30" s="139" t="s">
        <v>1436</v>
      </c>
      <c r="E30" s="140">
        <v>5000</v>
      </c>
      <c r="F30" s="132" t="s">
        <v>693</v>
      </c>
    </row>
    <row r="31" s="119" customFormat="1" ht="20" customHeight="1" spans="1:6">
      <c r="A31" s="127">
        <v>27</v>
      </c>
      <c r="B31" s="137" t="s">
        <v>695</v>
      </c>
      <c r="C31" s="138" t="s">
        <v>1438</v>
      </c>
      <c r="D31" s="139" t="s">
        <v>1439</v>
      </c>
      <c r="E31" s="140">
        <v>6500</v>
      </c>
      <c r="F31" s="132" t="s">
        <v>693</v>
      </c>
    </row>
    <row r="32" s="119" customFormat="1" ht="20" customHeight="1" spans="1:6">
      <c r="A32" s="127">
        <v>28</v>
      </c>
      <c r="B32" s="137" t="s">
        <v>695</v>
      </c>
      <c r="C32" s="138" t="s">
        <v>1438</v>
      </c>
      <c r="D32" s="139" t="s">
        <v>1442</v>
      </c>
      <c r="E32" s="140">
        <v>10000</v>
      </c>
      <c r="F32" s="132" t="s">
        <v>693</v>
      </c>
    </row>
    <row r="33" s="119" customFormat="1" ht="20" customHeight="1" spans="1:6">
      <c r="A33" s="127">
        <v>29</v>
      </c>
      <c r="B33" s="137" t="s">
        <v>695</v>
      </c>
      <c r="C33" s="138" t="s">
        <v>1445</v>
      </c>
      <c r="D33" s="139" t="s">
        <v>1446</v>
      </c>
      <c r="E33" s="140">
        <v>2000</v>
      </c>
      <c r="F33" s="132" t="s">
        <v>693</v>
      </c>
    </row>
    <row r="34" s="119" customFormat="1" ht="20" customHeight="1" spans="1:1">
      <c r="A34" s="120"/>
    </row>
    <row r="35" s="119" customFormat="1" ht="20" customHeight="1" spans="1:1">
      <c r="A35" s="120"/>
    </row>
    <row r="36" s="119" customFormat="1" ht="20" customHeight="1" spans="1:1">
      <c r="A36" s="120"/>
    </row>
  </sheetData>
  <mergeCells count="2">
    <mergeCell ref="A2:E2"/>
    <mergeCell ref="E3:F3"/>
  </mergeCells>
  <pageMargins left="0.75" right="0.75" top="1" bottom="1" header="0.5" footer="0.5"/>
  <pageSetup paperSize="9" orientation="portrait" horizontalDpi="600" vertic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M14" sqref="M14"/>
    </sheetView>
  </sheetViews>
  <sheetFormatPr defaultColWidth="13.2166666666667" defaultRowHeight="24" customHeight="1" outlineLevelCol="2"/>
  <cols>
    <col min="1" max="1" width="13.2166666666667" style="4" customWidth="1"/>
    <col min="2" max="2" width="50" style="4" customWidth="1"/>
    <col min="3" max="3" width="15.8833333333333" style="3" customWidth="1"/>
    <col min="4" max="257" width="13.2166666666667" style="4" customWidth="1"/>
  </cols>
  <sheetData>
    <row r="1" ht="21" customHeight="1" spans="1:2">
      <c r="A1" s="96" t="s">
        <v>1624</v>
      </c>
      <c r="B1" s="2"/>
    </row>
    <row r="2" ht="26.25" spans="1:3">
      <c r="A2" s="5" t="s">
        <v>1625</v>
      </c>
      <c r="B2" s="86"/>
      <c r="C2" s="86"/>
    </row>
    <row r="3" ht="38.1" customHeight="1" spans="2:3">
      <c r="B3" s="87"/>
      <c r="C3" s="88" t="s">
        <v>53</v>
      </c>
    </row>
    <row r="4" ht="38.1" customHeight="1" spans="1:3">
      <c r="A4" s="89" t="s">
        <v>886</v>
      </c>
      <c r="B4" s="89" t="s">
        <v>887</v>
      </c>
      <c r="C4" s="89" t="s">
        <v>703</v>
      </c>
    </row>
    <row r="5" ht="38.1" customHeight="1" spans="1:3">
      <c r="A5" s="117"/>
      <c r="B5" s="109" t="s">
        <v>888</v>
      </c>
      <c r="C5" s="110">
        <f>SUM(XFD6:XFD11)</f>
        <v>0</v>
      </c>
    </row>
    <row r="6" ht="38.1" customHeight="1" spans="1:3">
      <c r="A6" s="108">
        <v>10202</v>
      </c>
      <c r="B6" s="111" t="s">
        <v>889</v>
      </c>
      <c r="C6" s="113">
        <v>4404</v>
      </c>
    </row>
    <row r="7" ht="38.1" customHeight="1" spans="1:3">
      <c r="A7" s="108">
        <v>10203</v>
      </c>
      <c r="B7" s="111" t="s">
        <v>890</v>
      </c>
      <c r="C7" s="113">
        <v>87327</v>
      </c>
    </row>
    <row r="8" ht="38.1" customHeight="1" spans="1:3">
      <c r="A8" s="108">
        <v>10204</v>
      </c>
      <c r="B8" s="111" t="s">
        <v>891</v>
      </c>
      <c r="C8" s="113">
        <v>2239</v>
      </c>
    </row>
    <row r="9" ht="38.1" customHeight="1" spans="1:3">
      <c r="A9" s="108">
        <v>10210</v>
      </c>
      <c r="B9" s="111" t="s">
        <v>892</v>
      </c>
      <c r="C9" s="118">
        <v>104687</v>
      </c>
    </row>
    <row r="10" ht="38.1" customHeight="1" spans="1:3">
      <c r="A10" s="108">
        <v>10211</v>
      </c>
      <c r="B10" s="111" t="s">
        <v>893</v>
      </c>
      <c r="C10" s="118">
        <v>172850</v>
      </c>
    </row>
    <row r="11" ht="38.1" customHeight="1" spans="1:3">
      <c r="A11" s="108">
        <v>10212</v>
      </c>
      <c r="B11" s="111" t="s">
        <v>894</v>
      </c>
      <c r="C11" s="113">
        <v>175362</v>
      </c>
    </row>
    <row r="12" customHeight="1" spans="1:3">
      <c r="A12" s="116" t="s">
        <v>1626</v>
      </c>
      <c r="B12" s="116"/>
      <c r="C12" s="116"/>
    </row>
    <row r="13" ht="68.1" customHeight="1" spans="1:3">
      <c r="A13" s="116"/>
      <c r="B13" s="116"/>
      <c r="C13" s="116"/>
    </row>
  </sheetData>
  <mergeCells count="2">
    <mergeCell ref="A2:C2"/>
    <mergeCell ref="A12:C13"/>
  </mergeCells>
  <pageMargins left="0.786806" right="0.786806" top="0.944444" bottom="0.747917" header="0.314583" footer="0.511806"/>
  <pageSetup paperSize="9" scale="90" firstPageNumber="78" orientation="portrait" useFirstPageNumber="1" horizontalDpi="600" verticalDpi="600"/>
  <headerFooter>
    <oddFooter>&amp;C&amp;"Times New Roman"&amp;12— &amp;P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G16" sqref="G16"/>
    </sheetView>
  </sheetViews>
  <sheetFormatPr defaultColWidth="32.8833333333333" defaultRowHeight="15" customHeight="1" outlineLevelCol="2"/>
  <cols>
    <col min="1" max="1" width="14.6666666666667" style="4" customWidth="1"/>
    <col min="2" max="2" width="41.6666666666667" style="4" customWidth="1"/>
    <col min="3" max="3" width="23.3333333333333" style="4" customWidth="1"/>
    <col min="4" max="257" width="32.8833333333333" style="4" customWidth="1"/>
  </cols>
  <sheetData>
    <row r="1" ht="24" customHeight="1" spans="1:2">
      <c r="A1" s="96" t="s">
        <v>1627</v>
      </c>
      <c r="B1" s="2"/>
    </row>
    <row r="2" ht="26.25" spans="1:3">
      <c r="A2" s="5" t="s">
        <v>1628</v>
      </c>
      <c r="B2" s="86"/>
      <c r="C2" s="86"/>
    </row>
    <row r="3" ht="24.75" customHeight="1" spans="2:3">
      <c r="B3" s="87"/>
      <c r="C3" s="88" t="s">
        <v>53</v>
      </c>
    </row>
    <row r="4" ht="39" customHeight="1" spans="1:3">
      <c r="A4" s="89" t="s">
        <v>897</v>
      </c>
      <c r="B4" s="89" t="s">
        <v>898</v>
      </c>
      <c r="C4" s="89" t="s">
        <v>703</v>
      </c>
    </row>
    <row r="5" ht="39" customHeight="1" spans="1:3">
      <c r="A5" s="108"/>
      <c r="B5" s="109" t="s">
        <v>899</v>
      </c>
      <c r="C5" s="110">
        <f>SUM(XFD6:XFD11)</f>
        <v>0</v>
      </c>
    </row>
    <row r="6" ht="39" customHeight="1" spans="1:3">
      <c r="A6" s="108">
        <v>20902</v>
      </c>
      <c r="B6" s="111" t="s">
        <v>900</v>
      </c>
      <c r="C6" s="112">
        <v>3051</v>
      </c>
    </row>
    <row r="7" ht="39" customHeight="1" spans="1:3">
      <c r="A7" s="108">
        <v>20903</v>
      </c>
      <c r="B7" s="111" t="s">
        <v>1629</v>
      </c>
      <c r="C7" s="113">
        <v>70925</v>
      </c>
    </row>
    <row r="8" ht="39" customHeight="1" spans="1:3">
      <c r="A8" s="108">
        <v>20904</v>
      </c>
      <c r="B8" s="111" t="s">
        <v>902</v>
      </c>
      <c r="C8" s="112">
        <v>3271</v>
      </c>
    </row>
    <row r="9" ht="39" customHeight="1" spans="1:3">
      <c r="A9" s="108">
        <v>20910</v>
      </c>
      <c r="B9" s="111" t="s">
        <v>903</v>
      </c>
      <c r="C9" s="114">
        <v>67898</v>
      </c>
    </row>
    <row r="10" ht="39" customHeight="1" spans="1:3">
      <c r="A10" s="108">
        <v>20911</v>
      </c>
      <c r="B10" s="111" t="s">
        <v>904</v>
      </c>
      <c r="C10" s="114">
        <v>172850</v>
      </c>
    </row>
    <row r="11" ht="39" customHeight="1" spans="1:3">
      <c r="A11" s="108">
        <v>20912</v>
      </c>
      <c r="B11" s="111" t="s">
        <v>905</v>
      </c>
      <c r="C11" s="113">
        <v>171544</v>
      </c>
    </row>
    <row r="12" ht="39" customHeight="1" spans="1:3">
      <c r="A12" s="115" t="s">
        <v>1626</v>
      </c>
      <c r="B12" s="116"/>
      <c r="C12" s="116"/>
    </row>
    <row r="13" ht="51" customHeight="1" spans="1:3">
      <c r="A13" s="116"/>
      <c r="B13" s="116"/>
      <c r="C13" s="116"/>
    </row>
  </sheetData>
  <mergeCells count="2">
    <mergeCell ref="A2:C2"/>
    <mergeCell ref="A12:C13"/>
  </mergeCells>
  <pageMargins left="0.786806" right="0.786806" top="0.944444" bottom="0.747917" header="0.314583" footer="0.511806"/>
  <pageSetup paperSize="9" scale="90" firstPageNumber="79" orientation="portrait" useFirstPageNumber="1" horizontalDpi="600" verticalDpi="600"/>
  <headerFooter>
    <oddFooter>&amp;C&amp;"Times New Roman"&amp;12— &amp;P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showZeros="0" workbookViewId="0">
      <selection activeCell="M17" sqref="M17"/>
    </sheetView>
  </sheetViews>
  <sheetFormatPr defaultColWidth="13.2166666666667" defaultRowHeight="15" customHeight="1" outlineLevelCol="2"/>
  <cols>
    <col min="1" max="1" width="13.2166666666667" style="4" customWidth="1"/>
    <col min="2" max="2" width="50" style="4" customWidth="1"/>
    <col min="3" max="3" width="15.8833333333333" style="103" customWidth="1"/>
    <col min="4" max="257" width="13.2166666666667" style="4" customWidth="1"/>
  </cols>
  <sheetData>
    <row r="1" ht="29.1" customHeight="1" spans="1:2">
      <c r="A1" s="96" t="s">
        <v>1630</v>
      </c>
      <c r="B1" s="2"/>
    </row>
    <row r="2" ht="26.25" spans="1:3">
      <c r="A2" s="5" t="s">
        <v>1631</v>
      </c>
      <c r="B2" s="86"/>
      <c r="C2" s="86"/>
    </row>
    <row r="3" ht="19.5" customHeight="1" spans="2:3">
      <c r="B3" s="87"/>
      <c r="C3" s="97" t="s">
        <v>53</v>
      </c>
    </row>
    <row r="4" ht="30" customHeight="1" spans="1:3">
      <c r="A4" s="89" t="s">
        <v>886</v>
      </c>
      <c r="B4" s="89" t="s">
        <v>887</v>
      </c>
      <c r="C4" s="98" t="s">
        <v>703</v>
      </c>
    </row>
    <row r="5" ht="30" customHeight="1" spans="1:3">
      <c r="A5" s="104"/>
      <c r="B5" s="105" t="s">
        <v>908</v>
      </c>
      <c r="C5" s="106">
        <f>XFD6+XFD11+XFD16+XFD25</f>
        <v>0</v>
      </c>
    </row>
    <row r="6" ht="30" customHeight="1" spans="1:3">
      <c r="A6" s="83">
        <v>10202</v>
      </c>
      <c r="B6" s="90" t="s">
        <v>889</v>
      </c>
      <c r="C6" s="107">
        <v>1805</v>
      </c>
    </row>
    <row r="7" ht="30" customHeight="1" spans="1:3">
      <c r="A7" s="83">
        <v>1200201</v>
      </c>
      <c r="B7" s="102" t="s">
        <v>909</v>
      </c>
      <c r="C7" s="101">
        <v>1709</v>
      </c>
    </row>
    <row r="8" ht="30" customHeight="1" spans="1:3">
      <c r="A8" s="83">
        <v>1200202</v>
      </c>
      <c r="B8" s="102" t="s">
        <v>910</v>
      </c>
      <c r="C8" s="101"/>
    </row>
    <row r="9" ht="30" customHeight="1" spans="1:3">
      <c r="A9" s="83">
        <v>1200203</v>
      </c>
      <c r="B9" s="102" t="s">
        <v>911</v>
      </c>
      <c r="C9" s="101">
        <v>16</v>
      </c>
    </row>
    <row r="10" ht="30" customHeight="1" spans="1:3">
      <c r="A10" s="83">
        <v>1020299</v>
      </c>
      <c r="B10" s="102" t="s">
        <v>1632</v>
      </c>
      <c r="C10" s="101"/>
    </row>
    <row r="11" ht="30" customHeight="1" spans="1:3">
      <c r="A11" s="83">
        <v>10203</v>
      </c>
      <c r="B11" s="90" t="s">
        <v>1633</v>
      </c>
      <c r="C11" s="107">
        <v>27246</v>
      </c>
    </row>
    <row r="12" ht="30" customHeight="1" spans="1:3">
      <c r="A12" s="83">
        <v>1020301</v>
      </c>
      <c r="B12" s="102" t="s">
        <v>915</v>
      </c>
      <c r="C12" s="101">
        <v>26201</v>
      </c>
    </row>
    <row r="13" ht="30" customHeight="1" spans="1:3">
      <c r="A13" s="83">
        <v>1020302</v>
      </c>
      <c r="B13" s="102" t="s">
        <v>916</v>
      </c>
      <c r="C13" s="101"/>
    </row>
    <row r="14" ht="30" customHeight="1" spans="1:3">
      <c r="A14" s="83">
        <v>1020303</v>
      </c>
      <c r="B14" s="102" t="s">
        <v>917</v>
      </c>
      <c r="C14" s="101">
        <v>1004</v>
      </c>
    </row>
    <row r="15" ht="30" customHeight="1" spans="1:3">
      <c r="A15" s="83">
        <v>1101603</v>
      </c>
      <c r="B15" s="102" t="s">
        <v>1634</v>
      </c>
      <c r="C15" s="101">
        <v>41</v>
      </c>
    </row>
    <row r="16" ht="30" customHeight="1" spans="1:3">
      <c r="A16" s="83">
        <v>10204</v>
      </c>
      <c r="B16" s="90" t="s">
        <v>891</v>
      </c>
      <c r="C16" s="101">
        <f>XFD17+XFD19</f>
        <v>0</v>
      </c>
    </row>
    <row r="17" ht="30" customHeight="1" spans="1:3">
      <c r="A17" s="83">
        <v>1020401</v>
      </c>
      <c r="B17" s="102" t="s">
        <v>919</v>
      </c>
      <c r="C17" s="101">
        <v>762</v>
      </c>
    </row>
    <row r="18" ht="30" customHeight="1" spans="1:3">
      <c r="A18" s="83">
        <v>1020402</v>
      </c>
      <c r="B18" s="102" t="s">
        <v>920</v>
      </c>
      <c r="C18" s="101"/>
    </row>
    <row r="19" ht="30" customHeight="1" spans="1:3">
      <c r="A19" s="83">
        <v>1020403</v>
      </c>
      <c r="B19" s="102" t="s">
        <v>921</v>
      </c>
      <c r="C19" s="101">
        <v>104</v>
      </c>
    </row>
    <row r="20" ht="30" customHeight="1" spans="1:3">
      <c r="A20" s="83"/>
      <c r="B20" s="102" t="s">
        <v>1635</v>
      </c>
      <c r="C20" s="101"/>
    </row>
    <row r="21" ht="30" customHeight="1" spans="1:3">
      <c r="A21" s="83">
        <v>10210</v>
      </c>
      <c r="B21" s="90" t="s">
        <v>892</v>
      </c>
      <c r="C21" s="100"/>
    </row>
    <row r="22" ht="30" customHeight="1" spans="1:3">
      <c r="A22" s="83">
        <v>1021001</v>
      </c>
      <c r="B22" s="102" t="s">
        <v>922</v>
      </c>
      <c r="C22" s="100"/>
    </row>
    <row r="23" ht="30" customHeight="1" spans="1:3">
      <c r="A23" s="83">
        <v>1021002</v>
      </c>
      <c r="B23" s="102" t="s">
        <v>923</v>
      </c>
      <c r="C23" s="100"/>
    </row>
    <row r="24" ht="30" customHeight="1" spans="1:3">
      <c r="A24" s="83">
        <v>1021003</v>
      </c>
      <c r="B24" s="102" t="s">
        <v>924</v>
      </c>
      <c r="C24" s="100"/>
    </row>
    <row r="25" ht="30" customHeight="1" spans="1:3">
      <c r="A25" s="83">
        <v>10211</v>
      </c>
      <c r="B25" s="90" t="s">
        <v>893</v>
      </c>
      <c r="C25" s="101">
        <v>34566</v>
      </c>
    </row>
    <row r="26" ht="30" customHeight="1" spans="1:3">
      <c r="A26" s="83">
        <v>1021101</v>
      </c>
      <c r="B26" s="102" t="s">
        <v>925</v>
      </c>
      <c r="C26" s="101">
        <v>19021</v>
      </c>
    </row>
    <row r="27" ht="30" customHeight="1" spans="1:3">
      <c r="A27" s="83">
        <v>1021102</v>
      </c>
      <c r="B27" s="102" t="s">
        <v>926</v>
      </c>
      <c r="C27" s="101">
        <v>14261</v>
      </c>
    </row>
    <row r="28" ht="30" customHeight="1" spans="1:3">
      <c r="A28" s="83">
        <v>1021103</v>
      </c>
      <c r="B28" s="102" t="s">
        <v>927</v>
      </c>
      <c r="C28" s="101">
        <v>84</v>
      </c>
    </row>
    <row r="29" ht="30" customHeight="1" spans="1:3">
      <c r="A29" s="83">
        <v>1101605</v>
      </c>
      <c r="B29" s="102" t="s">
        <v>1636</v>
      </c>
      <c r="C29" s="101">
        <v>1200</v>
      </c>
    </row>
    <row r="30" ht="30" customHeight="1" spans="1:3">
      <c r="A30" s="83">
        <v>10212</v>
      </c>
      <c r="B30" s="90" t="s">
        <v>894</v>
      </c>
      <c r="C30" s="100"/>
    </row>
    <row r="31" ht="30" customHeight="1" spans="1:3">
      <c r="A31" s="83">
        <v>1021201</v>
      </c>
      <c r="B31" s="102" t="s">
        <v>930</v>
      </c>
      <c r="C31" s="100"/>
    </row>
    <row r="32" ht="30" customHeight="1" spans="1:3">
      <c r="A32" s="83">
        <v>1021202</v>
      </c>
      <c r="B32" s="102" t="s">
        <v>1637</v>
      </c>
      <c r="C32" s="100"/>
    </row>
    <row r="33" ht="30" customHeight="1" spans="1:3">
      <c r="A33" s="83">
        <v>1021203</v>
      </c>
      <c r="B33" s="102" t="s">
        <v>932</v>
      </c>
      <c r="C33" s="100"/>
    </row>
  </sheetData>
  <mergeCells count="1">
    <mergeCell ref="A2:C2"/>
  </mergeCells>
  <pageMargins left="0.786806" right="0.786806" top="0.747917" bottom="0.747917" header="0.314583" footer="0.511806"/>
  <pageSetup paperSize="9" scale="90" firstPageNumber="80" orientation="portrait" useFirstPageNumber="1" horizontalDpi="600" verticalDpi="600"/>
  <headerFooter>
    <oddFooter>&amp;C&amp;"Times New Roman"&amp;12— &amp;P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opLeftCell="A5" workbookViewId="0">
      <selection activeCell="G24" sqref="G24"/>
    </sheetView>
  </sheetViews>
  <sheetFormatPr defaultColWidth="32.8833333333333" defaultRowHeight="23.25" customHeight="1" outlineLevelCol="2"/>
  <cols>
    <col min="1" max="1" width="14.6666666666667" style="4" customWidth="1"/>
    <col min="2" max="2" width="48.4416666666667" style="4" customWidth="1"/>
    <col min="3" max="3" width="17.3333333333333" style="95" customWidth="1"/>
    <col min="4" max="257" width="32.8833333333333" style="4" customWidth="1"/>
  </cols>
  <sheetData>
    <row r="1" ht="23.1" customHeight="1" spans="1:2">
      <c r="A1" s="96" t="s">
        <v>1638</v>
      </c>
      <c r="B1" s="2"/>
    </row>
    <row r="2" ht="26.25" spans="1:3">
      <c r="A2" s="5" t="s">
        <v>1639</v>
      </c>
      <c r="B2" s="86"/>
      <c r="C2" s="86"/>
    </row>
    <row r="3" ht="24.75" customHeight="1" spans="2:3">
      <c r="B3" s="87"/>
      <c r="C3" s="97" t="s">
        <v>53</v>
      </c>
    </row>
    <row r="4" ht="30" customHeight="1" spans="1:3">
      <c r="A4" s="89" t="s">
        <v>897</v>
      </c>
      <c r="B4" s="89" t="s">
        <v>898</v>
      </c>
      <c r="C4" s="98" t="s">
        <v>703</v>
      </c>
    </row>
    <row r="5" ht="27" customHeight="1" spans="1:3">
      <c r="A5" s="83"/>
      <c r="B5" s="99" t="s">
        <v>935</v>
      </c>
      <c r="C5" s="100">
        <f>XFD6+XFD9+XFD13+XFD19</f>
        <v>0</v>
      </c>
    </row>
    <row r="6" ht="27" customHeight="1" spans="1:3">
      <c r="A6" s="83">
        <v>20902</v>
      </c>
      <c r="B6" s="90" t="s">
        <v>900</v>
      </c>
      <c r="C6" s="101">
        <v>1014</v>
      </c>
    </row>
    <row r="7" ht="27" customHeight="1" spans="1:3">
      <c r="A7" s="83">
        <v>2090201</v>
      </c>
      <c r="B7" s="102" t="s">
        <v>936</v>
      </c>
      <c r="C7" s="101">
        <v>558</v>
      </c>
    </row>
    <row r="8" ht="27" customHeight="1" spans="1:3">
      <c r="A8" s="83">
        <v>2090299</v>
      </c>
      <c r="B8" s="102" t="s">
        <v>937</v>
      </c>
      <c r="C8" s="101">
        <v>456</v>
      </c>
    </row>
    <row r="9" ht="27" customHeight="1" spans="1:3">
      <c r="A9" s="83">
        <v>20903</v>
      </c>
      <c r="B9" s="90" t="s">
        <v>1640</v>
      </c>
      <c r="C9" s="101">
        <v>18624</v>
      </c>
    </row>
    <row r="10" ht="27" customHeight="1" spans="1:3">
      <c r="A10" s="83">
        <v>2090301</v>
      </c>
      <c r="B10" s="102" t="s">
        <v>939</v>
      </c>
      <c r="C10" s="101">
        <v>17874</v>
      </c>
    </row>
    <row r="11" ht="27" customHeight="1" spans="1:3">
      <c r="A11" s="83">
        <v>2301703</v>
      </c>
      <c r="B11" s="102" t="s">
        <v>940</v>
      </c>
      <c r="C11" s="101">
        <v>34</v>
      </c>
    </row>
    <row r="12" ht="27" customHeight="1" spans="1:3">
      <c r="A12" s="83">
        <v>2090399</v>
      </c>
      <c r="B12" s="102" t="s">
        <v>1641</v>
      </c>
      <c r="C12" s="101">
        <v>716</v>
      </c>
    </row>
    <row r="13" ht="27" customHeight="1" spans="1:3">
      <c r="A13" s="83">
        <v>20904</v>
      </c>
      <c r="B13" s="90" t="s">
        <v>902</v>
      </c>
      <c r="C13" s="101">
        <v>1453</v>
      </c>
    </row>
    <row r="14" ht="27" customHeight="1" spans="1:3">
      <c r="A14" s="83">
        <v>2090401</v>
      </c>
      <c r="B14" s="102" t="s">
        <v>941</v>
      </c>
      <c r="C14" s="101">
        <v>1400</v>
      </c>
    </row>
    <row r="15" ht="27" customHeight="1" spans="1:3">
      <c r="A15" s="83">
        <v>2090499</v>
      </c>
      <c r="B15" s="102" t="s">
        <v>942</v>
      </c>
      <c r="C15" s="100">
        <v>53</v>
      </c>
    </row>
    <row r="16" ht="27" customHeight="1" spans="1:3">
      <c r="A16" s="83">
        <v>20910</v>
      </c>
      <c r="B16" s="90" t="s">
        <v>903</v>
      </c>
      <c r="C16" s="100"/>
    </row>
    <row r="17" ht="27" customHeight="1" spans="1:3">
      <c r="A17" s="83">
        <v>2091001</v>
      </c>
      <c r="B17" s="102" t="s">
        <v>943</v>
      </c>
      <c r="C17" s="100"/>
    </row>
    <row r="18" ht="27" customHeight="1" spans="1:3">
      <c r="A18" s="83">
        <v>2091099</v>
      </c>
      <c r="B18" s="102" t="s">
        <v>944</v>
      </c>
      <c r="C18" s="100"/>
    </row>
    <row r="19" ht="27" customHeight="1" spans="1:3">
      <c r="A19" s="83">
        <v>20911</v>
      </c>
      <c r="B19" s="90" t="s">
        <v>904</v>
      </c>
      <c r="C19" s="101">
        <v>34566</v>
      </c>
    </row>
    <row r="20" ht="27" customHeight="1" spans="1:3">
      <c r="A20" s="83">
        <v>2091101</v>
      </c>
      <c r="B20" s="102" t="s">
        <v>943</v>
      </c>
      <c r="C20" s="101">
        <v>33766</v>
      </c>
    </row>
    <row r="21" ht="27" customHeight="1" spans="1:3">
      <c r="A21" s="83">
        <v>2091199</v>
      </c>
      <c r="B21" s="102" t="s">
        <v>944</v>
      </c>
      <c r="C21" s="100">
        <v>800</v>
      </c>
    </row>
    <row r="22" ht="27" customHeight="1" spans="1:3">
      <c r="A22" s="83">
        <v>20912</v>
      </c>
      <c r="B22" s="90" t="s">
        <v>905</v>
      </c>
      <c r="C22" s="100"/>
    </row>
    <row r="23" ht="27" customHeight="1" spans="1:3">
      <c r="A23" s="83">
        <v>2091201</v>
      </c>
      <c r="B23" s="102" t="s">
        <v>939</v>
      </c>
      <c r="C23" s="100"/>
    </row>
    <row r="24" ht="27" customHeight="1" spans="1:3">
      <c r="A24" s="83">
        <v>2091299</v>
      </c>
      <c r="B24" s="102" t="s">
        <v>944</v>
      </c>
      <c r="C24" s="100"/>
    </row>
  </sheetData>
  <mergeCells count="1">
    <mergeCell ref="A2:C2"/>
  </mergeCells>
  <pageMargins left="0.786806" right="0.786806" top="0.944444" bottom="0.747917" header="0.314583" footer="0.511806"/>
  <pageSetup paperSize="9" scale="90" firstPageNumber="82" orientation="portrait" useFirstPageNumber="1" horizontalDpi="600" verticalDpi="600"/>
  <headerFooter>
    <oddFooter>&amp;C&amp;"Times New Roman"&amp;12— &amp;P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showZeros="0" workbookViewId="0">
      <selection activeCell="F12" sqref="F12"/>
    </sheetView>
  </sheetViews>
  <sheetFormatPr defaultColWidth="33.8833333333333" defaultRowHeight="26.25" customHeight="1" outlineLevelCol="1"/>
  <cols>
    <col min="1" max="1" width="60.3333333333333" style="4" customWidth="1"/>
    <col min="2" max="2" width="22.4416666666667" style="4" customWidth="1"/>
    <col min="3" max="257" width="33.8833333333333" style="4" customWidth="1"/>
  </cols>
  <sheetData>
    <row r="1" ht="30.75" customHeight="1" spans="1:1">
      <c r="A1" s="1" t="s">
        <v>1642</v>
      </c>
    </row>
    <row r="2" ht="51" customHeight="1" spans="1:2">
      <c r="A2" s="5" t="s">
        <v>1643</v>
      </c>
      <c r="B2" s="86"/>
    </row>
    <row r="3" ht="32.25" customHeight="1" spans="1:2">
      <c r="A3" s="87"/>
      <c r="B3" s="88" t="s">
        <v>1644</v>
      </c>
    </row>
    <row r="4" ht="32.25" customHeight="1" spans="1:2">
      <c r="A4" s="89" t="s">
        <v>1321</v>
      </c>
      <c r="B4" s="89" t="s">
        <v>703</v>
      </c>
    </row>
    <row r="5" ht="32.25" customHeight="1" spans="1:2">
      <c r="A5" s="90" t="s">
        <v>1645</v>
      </c>
      <c r="B5" s="91">
        <f>SUM(XFD6:XFD11)</f>
        <v>0</v>
      </c>
    </row>
    <row r="6" ht="32.25" customHeight="1" spans="1:2">
      <c r="A6" s="90" t="s">
        <v>1646</v>
      </c>
      <c r="B6" s="92">
        <v>2547</v>
      </c>
    </row>
    <row r="7" ht="40.05" customHeight="1" spans="1:2">
      <c r="A7" s="90" t="s">
        <v>1647</v>
      </c>
      <c r="B7" s="92">
        <v>81998.21</v>
      </c>
    </row>
    <row r="8" ht="32.25" customHeight="1" spans="1:2">
      <c r="A8" s="90" t="s">
        <v>1648</v>
      </c>
      <c r="B8" s="92">
        <v>2257.58</v>
      </c>
    </row>
    <row r="9" ht="32.25" customHeight="1" spans="1:2">
      <c r="A9" s="90" t="s">
        <v>1649</v>
      </c>
      <c r="B9" s="92"/>
    </row>
    <row r="10" ht="32.25" customHeight="1" spans="1:2">
      <c r="A10" s="90" t="s">
        <v>1650</v>
      </c>
      <c r="B10" s="92"/>
    </row>
    <row r="11" ht="32.25" customHeight="1" spans="1:2">
      <c r="A11" s="90" t="s">
        <v>1651</v>
      </c>
      <c r="B11" s="91"/>
    </row>
    <row r="12" ht="259.5" customHeight="1" spans="1:2">
      <c r="A12" s="93" t="s">
        <v>1652</v>
      </c>
      <c r="B12" s="94"/>
    </row>
  </sheetData>
  <mergeCells count="2">
    <mergeCell ref="A2:B2"/>
    <mergeCell ref="A12:B12"/>
  </mergeCells>
  <pageMargins left="0.786806" right="0.786806" top="0.944444" bottom="0.747917" header="0.314583" footer="0.511806"/>
  <pageSetup paperSize="9" scale="90" firstPageNumber="83" orientation="portrait" useFirstPageNumber="1" horizontalDpi="600" verticalDpi="600"/>
  <headerFooter>
    <oddFooter>&amp;C&amp;"Times New Roman"&amp;12— &amp;P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1"/>
  <sheetViews>
    <sheetView showZeros="0" workbookViewId="0">
      <selection activeCell="I6" sqref="I6"/>
    </sheetView>
  </sheetViews>
  <sheetFormatPr defaultColWidth="9" defaultRowHeight="15.75" customHeight="1" outlineLevelCol="3"/>
  <cols>
    <col min="1" max="1" width="13" style="16" customWidth="1"/>
    <col min="2" max="2" width="42.1083333333333" style="16" customWidth="1"/>
    <col min="3" max="3" width="12.6666666666667" style="17" customWidth="1"/>
    <col min="4" max="4" width="11.6666666666667" style="16" customWidth="1"/>
    <col min="5" max="257" width="9" style="16" customWidth="1"/>
  </cols>
  <sheetData>
    <row r="1" s="13" customFormat="1" ht="36" customHeight="1" spans="1:3">
      <c r="A1" s="18" t="s">
        <v>1653</v>
      </c>
      <c r="B1" s="16"/>
      <c r="C1" s="19"/>
    </row>
    <row r="2" ht="42.9" customHeight="1" spans="1:4">
      <c r="A2" s="57" t="s">
        <v>1654</v>
      </c>
      <c r="B2" s="20"/>
      <c r="C2" s="20"/>
      <c r="D2" s="20"/>
    </row>
    <row r="3" s="13" customFormat="1" ht="33" customHeight="1" spans="1:4">
      <c r="A3" s="21" t="s">
        <v>1655</v>
      </c>
      <c r="B3" s="21"/>
      <c r="C3" s="74" t="s">
        <v>1656</v>
      </c>
      <c r="D3" s="74"/>
    </row>
    <row r="4" s="13" customFormat="1" ht="33" customHeight="1" spans="1:4">
      <c r="A4" s="75" t="s">
        <v>54</v>
      </c>
      <c r="B4" s="75" t="s">
        <v>55</v>
      </c>
      <c r="C4" s="76" t="s">
        <v>994</v>
      </c>
      <c r="D4" s="67" t="s">
        <v>995</v>
      </c>
    </row>
    <row r="5" s="13" customFormat="1" ht="33" customHeight="1" spans="1:4">
      <c r="A5" s="77">
        <v>10306</v>
      </c>
      <c r="B5" s="78" t="s">
        <v>947</v>
      </c>
      <c r="C5" s="63">
        <f>SUM(XFD6:XFD10)</f>
        <v>0</v>
      </c>
      <c r="D5" s="79"/>
    </row>
    <row r="6" s="13" customFormat="1" ht="33" customHeight="1" spans="1:4">
      <c r="A6" s="80">
        <v>1030601</v>
      </c>
      <c r="B6" s="65" t="s">
        <v>967</v>
      </c>
      <c r="C6" s="81">
        <v>27563.1</v>
      </c>
      <c r="D6" s="79"/>
    </row>
    <row r="7" s="13" customFormat="1" ht="33" customHeight="1" spans="1:4">
      <c r="A7" s="80">
        <v>1030602</v>
      </c>
      <c r="B7" s="65" t="s">
        <v>968</v>
      </c>
      <c r="C7" s="81">
        <v>150</v>
      </c>
      <c r="D7" s="82"/>
    </row>
    <row r="8" s="13" customFormat="1" ht="33" customHeight="1" spans="1:4">
      <c r="A8" s="80">
        <v>1030603</v>
      </c>
      <c r="B8" s="65" t="s">
        <v>969</v>
      </c>
      <c r="C8" s="81">
        <v>0</v>
      </c>
      <c r="D8" s="83"/>
    </row>
    <row r="9" s="13" customFormat="1" ht="33" customHeight="1" spans="1:4">
      <c r="A9" s="80">
        <v>1030604</v>
      </c>
      <c r="B9" s="65" t="s">
        <v>970</v>
      </c>
      <c r="C9" s="81">
        <v>0</v>
      </c>
      <c r="D9" s="83"/>
    </row>
    <row r="10" s="13" customFormat="1" ht="33" customHeight="1" spans="1:4">
      <c r="A10" s="80">
        <v>1030698</v>
      </c>
      <c r="B10" s="65" t="s">
        <v>971</v>
      </c>
      <c r="C10" s="81">
        <v>115</v>
      </c>
      <c r="D10" s="83"/>
    </row>
    <row r="11" s="13" customFormat="1" ht="33" customHeight="1" spans="1:4">
      <c r="A11" s="72"/>
      <c r="B11" s="84" t="s">
        <v>788</v>
      </c>
      <c r="C11" s="63">
        <f>SUM(XFD12:XFD13)</f>
        <v>0</v>
      </c>
      <c r="D11" s="83"/>
    </row>
    <row r="12" s="13" customFormat="1" ht="33" customHeight="1" spans="1:4">
      <c r="A12" s="80">
        <v>11005</v>
      </c>
      <c r="B12" s="80" t="s">
        <v>1657</v>
      </c>
      <c r="C12" s="81">
        <v>1</v>
      </c>
      <c r="D12" s="83"/>
    </row>
    <row r="13" s="13" customFormat="1" ht="33" customHeight="1" spans="1:4">
      <c r="A13" s="80"/>
      <c r="B13" s="80" t="s">
        <v>1658</v>
      </c>
      <c r="C13" s="81">
        <v>2529</v>
      </c>
      <c r="D13" s="83"/>
    </row>
    <row r="14" s="13" customFormat="1" ht="33" customHeight="1" spans="1:4">
      <c r="A14" s="72"/>
      <c r="B14" s="84" t="s">
        <v>973</v>
      </c>
      <c r="C14" s="85">
        <f>XFD11+XFD5</f>
        <v>0</v>
      </c>
      <c r="D14" s="83"/>
    </row>
    <row r="15" s="13" customFormat="1" ht="33" customHeight="1" spans="3:3">
      <c r="C15" s="19"/>
    </row>
    <row r="16" s="13" customFormat="1" ht="15" spans="3:3">
      <c r="C16" s="19"/>
    </row>
    <row r="17" s="13" customFormat="1" ht="15" spans="3:3">
      <c r="C17" s="19"/>
    </row>
    <row r="18" s="13" customFormat="1" ht="15" spans="3:3">
      <c r="C18" s="19"/>
    </row>
    <row r="19" s="13" customFormat="1" ht="15" spans="3:3">
      <c r="C19" s="19"/>
    </row>
    <row r="20" s="13" customFormat="1" ht="15" spans="3:3">
      <c r="C20" s="19"/>
    </row>
    <row r="21" s="13" customFormat="1" ht="15" spans="3:3">
      <c r="C21" s="19"/>
    </row>
    <row r="22" s="13" customFormat="1" ht="15" spans="3:3">
      <c r="C22" s="19"/>
    </row>
    <row r="23" s="13" customFormat="1" ht="15" spans="3:3">
      <c r="C23" s="19"/>
    </row>
    <row r="24" s="13" customFormat="1" ht="15" spans="3:3">
      <c r="C24" s="19"/>
    </row>
    <row r="25" s="13" customFormat="1" ht="15" spans="3:3">
      <c r="C25" s="19"/>
    </row>
    <row r="26" s="13" customFormat="1" ht="15" spans="3:3">
      <c r="C26" s="19"/>
    </row>
    <row r="27" s="13" customFormat="1" ht="15" spans="3:3">
      <c r="C27" s="19"/>
    </row>
    <row r="28" s="13" customFormat="1" ht="15" spans="3:3">
      <c r="C28" s="19"/>
    </row>
    <row r="29" s="13" customFormat="1" ht="15" spans="3:3">
      <c r="C29" s="19"/>
    </row>
    <row r="30" s="13" customFormat="1" ht="15" spans="3:3">
      <c r="C30" s="19"/>
    </row>
    <row r="31" s="13" customFormat="1" ht="15" spans="3:3">
      <c r="C31" s="19"/>
    </row>
    <row r="32" s="13" customFormat="1" ht="15" spans="3:3">
      <c r="C32" s="19"/>
    </row>
    <row r="33" s="13" customFormat="1" ht="15" spans="3:3">
      <c r="C33" s="19"/>
    </row>
    <row r="34" s="13" customFormat="1" ht="15" spans="3:3">
      <c r="C34" s="19"/>
    </row>
    <row r="35" s="13" customFormat="1" ht="15" spans="3:3">
      <c r="C35" s="19"/>
    </row>
    <row r="36" s="13" customFormat="1" ht="15" spans="3:3">
      <c r="C36" s="19"/>
    </row>
    <row r="37" s="13" customFormat="1" ht="15" spans="3:3">
      <c r="C37" s="19"/>
    </row>
    <row r="38" s="13" customFormat="1" ht="15" spans="3:3">
      <c r="C38" s="19"/>
    </row>
    <row r="39" s="13" customFormat="1" ht="15" spans="3:3">
      <c r="C39" s="19"/>
    </row>
    <row r="40" s="13" customFormat="1" ht="15" spans="3:3">
      <c r="C40" s="19"/>
    </row>
    <row r="41" s="13" customFormat="1" ht="15" spans="3:3">
      <c r="C41" s="19"/>
    </row>
    <row r="42" s="13" customFormat="1" ht="15" spans="3:3">
      <c r="C42" s="19"/>
    </row>
    <row r="43" s="13" customFormat="1" ht="15" spans="3:3">
      <c r="C43" s="19"/>
    </row>
    <row r="44" s="13" customFormat="1" ht="15" spans="3:3">
      <c r="C44" s="19"/>
    </row>
    <row r="45" s="13" customFormat="1" ht="15" spans="3:3">
      <c r="C45" s="19"/>
    </row>
    <row r="46" s="13" customFormat="1" ht="15" spans="3:3">
      <c r="C46" s="19"/>
    </row>
    <row r="47" s="13" customFormat="1" ht="15" spans="3:3">
      <c r="C47" s="19"/>
    </row>
    <row r="48" s="13" customFormat="1" ht="15" spans="3:3">
      <c r="C48" s="19"/>
    </row>
    <row r="49" s="13" customFormat="1" ht="15" spans="3:3">
      <c r="C49" s="19"/>
    </row>
    <row r="50" s="13" customFormat="1" ht="15" spans="3:3">
      <c r="C50" s="19"/>
    </row>
    <row r="51" s="13" customFormat="1" ht="15" spans="3:3">
      <c r="C51" s="19"/>
    </row>
    <row r="52" s="13" customFormat="1" ht="15" spans="3:3">
      <c r="C52" s="19"/>
    </row>
    <row r="53" s="13" customFormat="1" ht="15" spans="3:3">
      <c r="C53" s="19"/>
    </row>
    <row r="54" s="13" customFormat="1" ht="15" spans="3:3">
      <c r="C54" s="19"/>
    </row>
    <row r="55" s="13" customFormat="1" ht="15" spans="3:3">
      <c r="C55" s="19"/>
    </row>
    <row r="56" s="13" customFormat="1" ht="15" spans="3:3">
      <c r="C56" s="19"/>
    </row>
    <row r="57" s="13" customFormat="1" ht="15" spans="3:3">
      <c r="C57" s="19"/>
    </row>
    <row r="58" s="13" customFormat="1" ht="15" spans="3:3">
      <c r="C58" s="19"/>
    </row>
    <row r="59" s="13" customFormat="1" ht="15" spans="3:3">
      <c r="C59" s="19"/>
    </row>
    <row r="60" s="13" customFormat="1" ht="15" spans="3:3">
      <c r="C60" s="19"/>
    </row>
    <row r="61" s="13" customFormat="1" ht="15" spans="3:3">
      <c r="C61" s="19"/>
    </row>
    <row r="62" s="13" customFormat="1" ht="15" spans="3:3">
      <c r="C62" s="19"/>
    </row>
    <row r="63" s="13" customFormat="1" ht="15" spans="3:3">
      <c r="C63" s="19"/>
    </row>
    <row r="64" s="13" customFormat="1" ht="15" spans="3:3">
      <c r="C64" s="19"/>
    </row>
    <row r="65" s="13" customFormat="1" ht="15" spans="3:3">
      <c r="C65" s="19"/>
    </row>
    <row r="66" s="13" customFormat="1" ht="15" spans="3:3">
      <c r="C66" s="19"/>
    </row>
    <row r="67" s="13" customFormat="1" ht="15" spans="3:3">
      <c r="C67" s="19"/>
    </row>
    <row r="68" s="13" customFormat="1" ht="15" spans="3:3">
      <c r="C68" s="19"/>
    </row>
    <row r="69" s="13" customFormat="1" ht="15" spans="3:3">
      <c r="C69" s="19"/>
    </row>
    <row r="70" s="13" customFormat="1" ht="15" spans="3:3">
      <c r="C70" s="19"/>
    </row>
    <row r="71" s="13" customFormat="1" ht="15" spans="3:3">
      <c r="C71" s="19"/>
    </row>
    <row r="72" s="13" customFormat="1" ht="15" spans="3:3">
      <c r="C72" s="19"/>
    </row>
    <row r="73" s="13" customFormat="1" ht="15" spans="3:3">
      <c r="C73" s="19"/>
    </row>
    <row r="74" s="13" customFormat="1" ht="15" spans="3:3">
      <c r="C74" s="19"/>
    </row>
    <row r="75" s="13" customFormat="1" ht="15" spans="3:3">
      <c r="C75" s="19"/>
    </row>
    <row r="76" s="13" customFormat="1" ht="15" spans="3:3">
      <c r="C76" s="19"/>
    </row>
    <row r="77" s="13" customFormat="1" ht="15" spans="3:3">
      <c r="C77" s="19"/>
    </row>
    <row r="78" s="13" customFormat="1" ht="15" spans="3:3">
      <c r="C78" s="19"/>
    </row>
    <row r="79" s="13" customFormat="1" ht="15" spans="3:3">
      <c r="C79" s="19"/>
    </row>
    <row r="80" s="13" customFormat="1" ht="15" spans="3:3">
      <c r="C80" s="19"/>
    </row>
    <row r="81" s="13" customFormat="1" ht="15" spans="3:3">
      <c r="C81" s="19"/>
    </row>
    <row r="82" s="13" customFormat="1" ht="15" spans="3:3">
      <c r="C82" s="19"/>
    </row>
    <row r="83" s="13" customFormat="1" ht="15" spans="3:3">
      <c r="C83" s="19"/>
    </row>
    <row r="84" s="13" customFormat="1" ht="15" spans="3:3">
      <c r="C84" s="19"/>
    </row>
    <row r="85" s="13" customFormat="1" ht="15" spans="3:3">
      <c r="C85" s="19"/>
    </row>
    <row r="86" s="13" customFormat="1" ht="15" spans="3:3">
      <c r="C86" s="19"/>
    </row>
    <row r="87" s="13" customFormat="1" ht="15" spans="3:3">
      <c r="C87" s="19"/>
    </row>
    <row r="88" s="13" customFormat="1" ht="15" spans="3:3">
      <c r="C88" s="19"/>
    </row>
    <row r="89" s="13" customFormat="1" ht="15" spans="3:3">
      <c r="C89" s="19"/>
    </row>
    <row r="90" s="13" customFormat="1" ht="15" spans="3:3">
      <c r="C90" s="19"/>
    </row>
    <row r="91" s="13" customFormat="1" ht="15" spans="3:3">
      <c r="C91" s="19"/>
    </row>
  </sheetData>
  <mergeCells count="3">
    <mergeCell ref="A2:D2"/>
    <mergeCell ref="A3:B3"/>
    <mergeCell ref="C3:D3"/>
  </mergeCells>
  <pageMargins left="0.786806" right="0.786806" top="0.944444" bottom="0.747917" header="0.314583" footer="0.511806"/>
  <pageSetup paperSize="9" scale="90" firstPageNumber="84" orientation="portrait" useFirstPageNumber="1" horizontalDpi="600" verticalDpi="600"/>
  <headerFooter>
    <oddFooter>&amp;C&amp;"Times New Roman"&amp;12— &amp;P —</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
  <sheetViews>
    <sheetView showZeros="0" workbookViewId="0">
      <selection activeCell="P21" sqref="P21"/>
    </sheetView>
  </sheetViews>
  <sheetFormatPr defaultColWidth="9" defaultRowHeight="15.75" customHeight="1" outlineLevelCol="3"/>
  <cols>
    <col min="1" max="1" width="12.6666666666667" style="16" customWidth="1"/>
    <col min="2" max="2" width="42.2166666666667" style="16" customWidth="1"/>
    <col min="3" max="3" width="11.2166666666667" style="17" customWidth="1"/>
    <col min="4" max="4" width="13.4416666666667" style="16" customWidth="1"/>
    <col min="5" max="257" width="9" style="16" customWidth="1"/>
  </cols>
  <sheetData>
    <row r="1" s="13" customFormat="1" ht="30" customHeight="1" spans="1:3">
      <c r="A1" s="18" t="s">
        <v>1659</v>
      </c>
      <c r="B1" s="16"/>
      <c r="C1" s="19"/>
    </row>
    <row r="2" ht="41.25" customHeight="1" spans="1:4">
      <c r="A2" s="57" t="s">
        <v>1660</v>
      </c>
      <c r="B2" s="20"/>
      <c r="C2" s="20"/>
      <c r="D2" s="20"/>
    </row>
    <row r="3" ht="33.75" customHeight="1" spans="1:4">
      <c r="A3" s="21" t="s">
        <v>1655</v>
      </c>
      <c r="B3" s="21"/>
      <c r="C3" s="22"/>
      <c r="D3" s="23" t="s">
        <v>1661</v>
      </c>
    </row>
    <row r="4" s="56" customFormat="1" ht="45" customHeight="1" spans="1:4">
      <c r="A4" s="58" t="s">
        <v>94</v>
      </c>
      <c r="B4" s="58" t="s">
        <v>95</v>
      </c>
      <c r="C4" s="59" t="s">
        <v>703</v>
      </c>
      <c r="D4" s="60" t="s">
        <v>1108</v>
      </c>
    </row>
    <row r="5" s="13" customFormat="1" ht="30" customHeight="1" spans="1:4">
      <c r="A5" s="61"/>
      <c r="B5" s="62" t="s">
        <v>958</v>
      </c>
      <c r="C5" s="63">
        <f>SUM(XFD6:XFD7)</f>
        <v>0</v>
      </c>
      <c r="D5" s="64"/>
    </row>
    <row r="6" s="13" customFormat="1" ht="30" customHeight="1" spans="1:4">
      <c r="A6" s="65">
        <v>208</v>
      </c>
      <c r="B6" s="66" t="s">
        <v>959</v>
      </c>
      <c r="C6" s="67">
        <v>0</v>
      </c>
      <c r="D6" s="64"/>
    </row>
    <row r="7" s="13" customFormat="1" ht="30" customHeight="1" spans="1:4">
      <c r="A7" s="65">
        <v>223</v>
      </c>
      <c r="B7" s="66" t="s">
        <v>960</v>
      </c>
      <c r="C7" s="68">
        <v>19988.1</v>
      </c>
      <c r="D7" s="64"/>
    </row>
    <row r="8" s="13" customFormat="1" ht="30" customHeight="1" spans="1:4">
      <c r="A8" s="65"/>
      <c r="B8" s="69" t="s">
        <v>121</v>
      </c>
      <c r="C8" s="70">
        <f>XFD9</f>
        <v>0</v>
      </c>
      <c r="D8" s="64"/>
    </row>
    <row r="9" s="13" customFormat="1" ht="30" customHeight="1" spans="1:4">
      <c r="A9" s="65" t="s">
        <v>961</v>
      </c>
      <c r="B9" s="66" t="s">
        <v>122</v>
      </c>
      <c r="C9" s="68">
        <f>XFD10+XFD11</f>
        <v>0</v>
      </c>
      <c r="D9" s="71"/>
    </row>
    <row r="10" s="13" customFormat="1" ht="30" customHeight="1" spans="1:4">
      <c r="A10" s="65" t="s">
        <v>962</v>
      </c>
      <c r="B10" s="66" t="s">
        <v>963</v>
      </c>
      <c r="C10" s="67">
        <v>9544</v>
      </c>
      <c r="D10" s="64"/>
    </row>
    <row r="11" s="13" customFormat="1" ht="30" customHeight="1" spans="1:4">
      <c r="A11" s="65"/>
      <c r="B11" s="66" t="s">
        <v>964</v>
      </c>
      <c r="C11" s="67">
        <v>826</v>
      </c>
      <c r="D11" s="64"/>
    </row>
    <row r="12" s="13" customFormat="1" ht="30" customHeight="1" spans="1:4">
      <c r="A12" s="72"/>
      <c r="B12" s="73" t="s">
        <v>128</v>
      </c>
      <c r="C12" s="63">
        <f>XFD8+XFD5</f>
        <v>0</v>
      </c>
      <c r="D12" s="64"/>
    </row>
    <row r="13" s="15" customFormat="1" ht="12.75" spans="3:3">
      <c r="C13" s="26"/>
    </row>
    <row r="14" s="15" customFormat="1" ht="12.75" spans="3:3">
      <c r="C14" s="26"/>
    </row>
    <row r="15" s="15" customFormat="1" ht="12.75" spans="3:3">
      <c r="C15" s="26"/>
    </row>
    <row r="16" s="15" customFormat="1" ht="12.75" spans="3:3">
      <c r="C16" s="26"/>
    </row>
    <row r="17" s="15" customFormat="1" ht="12.75" spans="3:3">
      <c r="C17" s="26"/>
    </row>
    <row r="18" s="15" customFormat="1" ht="12.75" spans="3:3">
      <c r="C18" s="26"/>
    </row>
    <row r="19" s="15" customFormat="1" ht="12.75" spans="3:3">
      <c r="C19" s="26"/>
    </row>
    <row r="20" s="15" customFormat="1" ht="12.75" spans="3:3">
      <c r="C20" s="26"/>
    </row>
    <row r="21" s="15" customFormat="1" ht="12.75" spans="3:3">
      <c r="C21" s="26"/>
    </row>
    <row r="22" s="15" customFormat="1" ht="12.75" spans="3:3">
      <c r="C22" s="26"/>
    </row>
    <row r="23" s="15" customFormat="1" ht="12.75" spans="3:3">
      <c r="C23" s="26"/>
    </row>
    <row r="24" s="15" customFormat="1" ht="12.75" spans="3:3">
      <c r="C24" s="26"/>
    </row>
    <row r="25" s="15" customFormat="1" ht="12.75" spans="3:3">
      <c r="C25" s="26"/>
    </row>
    <row r="26" s="15" customFormat="1" ht="12.75" spans="3:3">
      <c r="C26" s="26"/>
    </row>
    <row r="27" s="15" customFormat="1" ht="12.75" spans="3:3">
      <c r="C27" s="26"/>
    </row>
    <row r="28" s="15" customFormat="1" ht="12.75" spans="3:3">
      <c r="C28" s="26"/>
    </row>
    <row r="29" s="15" customFormat="1" ht="12.75" spans="3:3">
      <c r="C29" s="26"/>
    </row>
    <row r="30" s="15" customFormat="1" ht="12.75" spans="3:3">
      <c r="C30" s="26"/>
    </row>
    <row r="31" s="15" customFormat="1" ht="12.75" spans="3:3">
      <c r="C31" s="26"/>
    </row>
    <row r="32" s="15" customFormat="1" ht="12.75" spans="3:3">
      <c r="C32" s="26"/>
    </row>
    <row r="33" s="15" customFormat="1" ht="12.75" spans="3:3">
      <c r="C33" s="26"/>
    </row>
    <row r="34" s="15" customFormat="1" ht="12.75" spans="3:3">
      <c r="C34" s="26"/>
    </row>
    <row r="35" s="15" customFormat="1" ht="12.75" spans="3:3">
      <c r="C35" s="26"/>
    </row>
    <row r="36" s="15" customFormat="1" ht="12.75" spans="3:3">
      <c r="C36" s="26"/>
    </row>
    <row r="37" s="15" customFormat="1" ht="12.75" spans="3:3">
      <c r="C37" s="26"/>
    </row>
    <row r="38" s="15" customFormat="1" ht="12.75" spans="3:3">
      <c r="C38" s="26"/>
    </row>
    <row r="39" s="15" customFormat="1" ht="12.75" spans="3:3">
      <c r="C39" s="26"/>
    </row>
    <row r="40" s="15" customFormat="1" ht="12.75" spans="3:3">
      <c r="C40" s="26"/>
    </row>
    <row r="41" s="15" customFormat="1" ht="12.75" spans="3:3">
      <c r="C41" s="26"/>
    </row>
    <row r="42" s="15" customFormat="1" ht="12.75" spans="3:3">
      <c r="C42" s="26"/>
    </row>
    <row r="43" s="15" customFormat="1" ht="12.75" spans="3:3">
      <c r="C43" s="26"/>
    </row>
    <row r="44" s="15" customFormat="1" ht="12.75" spans="3:3">
      <c r="C44" s="26"/>
    </row>
    <row r="45" s="15" customFormat="1" ht="12.75" spans="3:3">
      <c r="C45" s="26"/>
    </row>
    <row r="46" s="15" customFormat="1" ht="12.75" spans="3:3">
      <c r="C46" s="26"/>
    </row>
    <row r="47" s="15" customFormat="1" ht="12.75" spans="3:3">
      <c r="C47" s="26"/>
    </row>
    <row r="48" s="15" customFormat="1" ht="12.75" spans="3:3">
      <c r="C48" s="26"/>
    </row>
    <row r="49" s="15" customFormat="1" ht="12.75" spans="3:3">
      <c r="C49" s="26"/>
    </row>
    <row r="50" s="15" customFormat="1" ht="12.75" spans="3:3">
      <c r="C50" s="26"/>
    </row>
    <row r="51" s="15" customFormat="1" ht="12.75" spans="3:3">
      <c r="C51" s="26"/>
    </row>
    <row r="52" s="15" customFormat="1" ht="12.75" spans="3:3">
      <c r="C52" s="26"/>
    </row>
    <row r="53" s="15" customFormat="1" ht="12.75" spans="3:3">
      <c r="C53" s="26"/>
    </row>
    <row r="54" s="15" customFormat="1" ht="12.75" spans="3:3">
      <c r="C54" s="26"/>
    </row>
    <row r="55" s="15" customFormat="1" ht="12.75" spans="3:3">
      <c r="C55" s="26"/>
    </row>
    <row r="56" s="15" customFormat="1" ht="12.75" spans="3:3">
      <c r="C56" s="26"/>
    </row>
    <row r="57" s="15" customFormat="1" ht="12.75" spans="3:3">
      <c r="C57" s="26"/>
    </row>
    <row r="58" s="15" customFormat="1" ht="12.75" spans="3:3">
      <c r="C58" s="26"/>
    </row>
    <row r="59" s="15" customFormat="1" ht="12.75" spans="3:3">
      <c r="C59" s="26"/>
    </row>
    <row r="60" s="15" customFormat="1" ht="12.75" spans="3:3">
      <c r="C60" s="26"/>
    </row>
    <row r="61" s="15" customFormat="1" ht="12.75" spans="3:3">
      <c r="C61" s="26"/>
    </row>
    <row r="62" s="15" customFormat="1" ht="12.75" spans="3:3">
      <c r="C62" s="26"/>
    </row>
    <row r="74" spans="3:3">
      <c r="C74" s="16"/>
    </row>
    <row r="75" spans="3:3">
      <c r="C75" s="16"/>
    </row>
    <row r="76" spans="3:3">
      <c r="C76" s="16"/>
    </row>
    <row r="77" spans="3:3">
      <c r="C77" s="16"/>
    </row>
    <row r="78" spans="3:3">
      <c r="C78" s="16"/>
    </row>
    <row r="79" spans="3:3">
      <c r="C79" s="16"/>
    </row>
    <row r="80" spans="3:3">
      <c r="C80" s="16"/>
    </row>
    <row r="81" spans="3:3">
      <c r="C81" s="16"/>
    </row>
    <row r="82" spans="3:3">
      <c r="C82" s="16"/>
    </row>
    <row r="83" spans="3:3">
      <c r="C83" s="16"/>
    </row>
    <row r="84" spans="3:3">
      <c r="C84" s="16"/>
    </row>
    <row r="85" spans="3:3">
      <c r="C85" s="16"/>
    </row>
    <row r="86" spans="3:3">
      <c r="C86" s="16"/>
    </row>
    <row r="87" spans="3:3">
      <c r="C87" s="16"/>
    </row>
    <row r="88" spans="3:3">
      <c r="C88" s="16"/>
    </row>
    <row r="89" spans="3:3">
      <c r="C89" s="16"/>
    </row>
    <row r="90" spans="3:3">
      <c r="C90" s="16"/>
    </row>
    <row r="91" spans="3:3">
      <c r="C91" s="16"/>
    </row>
    <row r="92" spans="3:3">
      <c r="C92" s="16"/>
    </row>
    <row r="93" spans="3:3">
      <c r="C93" s="16"/>
    </row>
    <row r="94" spans="3:3">
      <c r="C94" s="16"/>
    </row>
    <row r="95" spans="3:3">
      <c r="C95" s="16"/>
    </row>
    <row r="96" spans="3:3">
      <c r="C96" s="16"/>
    </row>
    <row r="97" spans="3:3">
      <c r="C97" s="16"/>
    </row>
    <row r="98" spans="3:3">
      <c r="C98" s="16"/>
    </row>
    <row r="99" spans="3:3">
      <c r="C99" s="16"/>
    </row>
    <row r="100" spans="3:3">
      <c r="C100" s="16"/>
    </row>
    <row r="101" spans="3:3">
      <c r="C101" s="16"/>
    </row>
    <row r="102" spans="3:3">
      <c r="C102" s="16"/>
    </row>
    <row r="103" spans="3:3">
      <c r="C103" s="16"/>
    </row>
    <row r="104" spans="3:3">
      <c r="C104" s="16"/>
    </row>
    <row r="105" spans="3:3">
      <c r="C105" s="16"/>
    </row>
    <row r="106" spans="3:3">
      <c r="C106" s="16"/>
    </row>
    <row r="107" spans="3:3">
      <c r="C107" s="16"/>
    </row>
    <row r="108" spans="3:3">
      <c r="C108" s="16"/>
    </row>
    <row r="109" spans="3:3">
      <c r="C109" s="16"/>
    </row>
    <row r="110" spans="3:3">
      <c r="C110" s="16"/>
    </row>
    <row r="111" spans="3:3">
      <c r="C111" s="16"/>
    </row>
    <row r="112" spans="3:3">
      <c r="C112" s="16"/>
    </row>
    <row r="113" spans="3:3">
      <c r="C113" s="16"/>
    </row>
    <row r="114" spans="3:3">
      <c r="C114" s="16"/>
    </row>
    <row r="115" spans="3:3">
      <c r="C115" s="16"/>
    </row>
    <row r="116" spans="3:3">
      <c r="C116" s="16"/>
    </row>
    <row r="117" spans="3:3">
      <c r="C117" s="16"/>
    </row>
    <row r="118" spans="3:3">
      <c r="C118" s="16"/>
    </row>
    <row r="119" spans="3:3">
      <c r="C119" s="16"/>
    </row>
    <row r="120" spans="3:3">
      <c r="C120" s="16"/>
    </row>
    <row r="121" spans="3:3">
      <c r="C121" s="16"/>
    </row>
    <row r="122" spans="3:3">
      <c r="C122" s="16"/>
    </row>
    <row r="123" spans="3:3">
      <c r="C123" s="16"/>
    </row>
    <row r="124" spans="3:3">
      <c r="C124" s="16"/>
    </row>
    <row r="125" spans="3:3">
      <c r="C125" s="16"/>
    </row>
    <row r="126" spans="3:3">
      <c r="C126" s="16"/>
    </row>
    <row r="127" spans="3:3">
      <c r="C127" s="16"/>
    </row>
    <row r="128" spans="3:3">
      <c r="C128" s="16"/>
    </row>
    <row r="129" spans="3:3">
      <c r="C129" s="16"/>
    </row>
    <row r="130" spans="3:3">
      <c r="C130" s="16"/>
    </row>
    <row r="131" spans="3:3">
      <c r="C131" s="16"/>
    </row>
    <row r="132" spans="3:3">
      <c r="C132" s="16"/>
    </row>
    <row r="133" spans="3:3">
      <c r="C133" s="16"/>
    </row>
    <row r="134" spans="3:3">
      <c r="C134" s="16"/>
    </row>
    <row r="135" spans="3:3">
      <c r="C135" s="16"/>
    </row>
    <row r="136" spans="3:3">
      <c r="C136" s="16"/>
    </row>
    <row r="137" spans="3:3">
      <c r="C137" s="16"/>
    </row>
    <row r="138" spans="3:3">
      <c r="C138" s="16"/>
    </row>
    <row r="139" spans="3:3">
      <c r="C139" s="16"/>
    </row>
    <row r="140" spans="3:3">
      <c r="C140" s="16"/>
    </row>
    <row r="141" spans="3:3">
      <c r="C141" s="16"/>
    </row>
    <row r="142" spans="3:3">
      <c r="C142" s="16"/>
    </row>
    <row r="143" spans="3:3">
      <c r="C143" s="16"/>
    </row>
    <row r="144" spans="3:3">
      <c r="C144" s="16"/>
    </row>
    <row r="145" spans="3:3">
      <c r="C145" s="16"/>
    </row>
    <row r="146" spans="3:3">
      <c r="C146" s="16"/>
    </row>
    <row r="147" spans="3:3">
      <c r="C147" s="16"/>
    </row>
    <row r="148" spans="3:3">
      <c r="C148" s="16"/>
    </row>
  </sheetData>
  <mergeCells count="2">
    <mergeCell ref="A2:D2"/>
    <mergeCell ref="A3:B3"/>
  </mergeCells>
  <pageMargins left="0.786806" right="0.786806" top="0.944444" bottom="0.747917" header="0.314583" footer="0.511806"/>
  <pageSetup paperSize="9" scale="90" firstPageNumber="85" orientation="portrait" useFirstPageNumber="1" horizontalDpi="600" verticalDpi="600"/>
  <headerFooter>
    <oddFooter>&amp;C&amp;"Times New Roman"&amp;12— &amp;P —</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0"/>
  <sheetViews>
    <sheetView workbookViewId="0">
      <selection activeCell="Q17" sqref="Q17"/>
    </sheetView>
  </sheetViews>
  <sheetFormatPr defaultColWidth="9" defaultRowHeight="15.75" customHeight="1" outlineLevelCol="3"/>
  <cols>
    <col min="1" max="1" width="10.3333333333333" style="38" customWidth="1"/>
    <col min="2" max="2" width="35.4416666666667" style="38" customWidth="1"/>
    <col min="3" max="3" width="9.88333333333333" style="39" customWidth="1"/>
    <col min="4" max="4" width="24.8833333333333" style="38" customWidth="1"/>
    <col min="5" max="257" width="9" style="38" customWidth="1"/>
  </cols>
  <sheetData>
    <row r="1" s="37" customFormat="1" ht="19.5" customHeight="1" spans="1:3">
      <c r="A1" s="40" t="s">
        <v>1662</v>
      </c>
      <c r="B1" s="38"/>
      <c r="C1" s="41"/>
    </row>
    <row r="2" ht="37.05" customHeight="1" spans="1:4">
      <c r="A2" s="42" t="s">
        <v>1663</v>
      </c>
      <c r="B2" s="43"/>
      <c r="C2" s="43"/>
      <c r="D2" s="43"/>
    </row>
    <row r="3" s="37" customFormat="1" ht="27" customHeight="1" spans="1:4">
      <c r="A3" s="44" t="s">
        <v>1655</v>
      </c>
      <c r="B3" s="44"/>
      <c r="C3" s="45" t="s">
        <v>1656</v>
      </c>
      <c r="D3" s="45"/>
    </row>
    <row r="4" s="37" customFormat="1" ht="22.05" customHeight="1" spans="1:4">
      <c r="A4" s="46" t="s">
        <v>1107</v>
      </c>
      <c r="B4" s="47" t="s">
        <v>1664</v>
      </c>
      <c r="C4" s="47" t="s">
        <v>703</v>
      </c>
      <c r="D4" s="46" t="s">
        <v>1108</v>
      </c>
    </row>
    <row r="5" s="37" customFormat="1" ht="22.05" customHeight="1" spans="1:4">
      <c r="A5" s="32"/>
      <c r="B5" s="48" t="s">
        <v>1665</v>
      </c>
      <c r="C5" s="29">
        <v>6207.67</v>
      </c>
      <c r="D5" s="49"/>
    </row>
    <row r="6" s="37" customFormat="1" ht="22.05" customHeight="1" spans="1:4">
      <c r="A6" s="30">
        <v>1030601</v>
      </c>
      <c r="B6" s="50" t="s">
        <v>1666</v>
      </c>
      <c r="C6" s="31">
        <v>6057.67</v>
      </c>
      <c r="D6" s="49"/>
    </row>
    <row r="7" s="37" customFormat="1" ht="22.05" customHeight="1" spans="1:4">
      <c r="A7" s="30">
        <v>103060134</v>
      </c>
      <c r="B7" s="27" t="s">
        <v>1667</v>
      </c>
      <c r="C7" s="31">
        <f>SUM(XFD8:XFD15)</f>
        <v>0</v>
      </c>
      <c r="D7" s="49"/>
    </row>
    <row r="8" s="37" customFormat="1" ht="33" customHeight="1" spans="1:4">
      <c r="A8" s="32"/>
      <c r="B8" s="27" t="s">
        <v>1668</v>
      </c>
      <c r="C8" s="51">
        <v>51.31</v>
      </c>
      <c r="D8" s="52" t="s">
        <v>1669</v>
      </c>
    </row>
    <row r="9" s="37" customFormat="1" ht="33" customHeight="1" spans="1:4">
      <c r="A9" s="32"/>
      <c r="B9" s="50" t="s">
        <v>1670</v>
      </c>
      <c r="C9" s="51">
        <v>5668.8</v>
      </c>
      <c r="D9" s="52" t="s">
        <v>1671</v>
      </c>
    </row>
    <row r="10" s="37" customFormat="1" ht="33" customHeight="1" spans="1:4">
      <c r="A10" s="32"/>
      <c r="B10" s="27" t="s">
        <v>1672</v>
      </c>
      <c r="C10" s="51">
        <v>220</v>
      </c>
      <c r="D10" s="52" t="s">
        <v>1673</v>
      </c>
    </row>
    <row r="11" s="37" customFormat="1" ht="33" customHeight="1" spans="1:4">
      <c r="A11" s="32"/>
      <c r="B11" s="27" t="s">
        <v>1674</v>
      </c>
      <c r="C11" s="51">
        <v>99</v>
      </c>
      <c r="D11" s="52" t="s">
        <v>1675</v>
      </c>
    </row>
    <row r="12" s="37" customFormat="1" ht="33" customHeight="1" spans="1:4">
      <c r="A12" s="32"/>
      <c r="B12" s="50" t="s">
        <v>1676</v>
      </c>
      <c r="C12" s="51">
        <v>11.76</v>
      </c>
      <c r="D12" s="52" t="s">
        <v>1677</v>
      </c>
    </row>
    <row r="13" s="37" customFormat="1" ht="33" customHeight="1" spans="1:4">
      <c r="A13" s="32"/>
      <c r="B13" s="27" t="s">
        <v>1678</v>
      </c>
      <c r="C13" s="51"/>
      <c r="D13" s="52" t="s">
        <v>1679</v>
      </c>
    </row>
    <row r="14" s="37" customFormat="1" ht="33" customHeight="1" spans="1:4">
      <c r="A14" s="32"/>
      <c r="B14" s="27" t="s">
        <v>1680</v>
      </c>
      <c r="C14" s="51"/>
      <c r="D14" s="52" t="s">
        <v>1681</v>
      </c>
    </row>
    <row r="15" s="37" customFormat="1" ht="33" customHeight="1" spans="1:4">
      <c r="A15" s="32"/>
      <c r="B15" s="27" t="s">
        <v>1682</v>
      </c>
      <c r="C15" s="51">
        <v>6.8</v>
      </c>
      <c r="D15" s="52" t="s">
        <v>1683</v>
      </c>
    </row>
    <row r="16" s="37" customFormat="1" ht="33" customHeight="1" spans="1:4">
      <c r="A16" s="30">
        <v>1030602</v>
      </c>
      <c r="B16" s="27" t="s">
        <v>1684</v>
      </c>
      <c r="C16" s="31">
        <v>150</v>
      </c>
      <c r="D16" s="49"/>
    </row>
    <row r="17" s="37" customFormat="1" ht="33" customHeight="1" spans="1:4">
      <c r="A17" s="30">
        <v>103060203</v>
      </c>
      <c r="B17" s="27" t="s">
        <v>1685</v>
      </c>
      <c r="C17" s="51">
        <v>150</v>
      </c>
      <c r="D17" s="53" t="s">
        <v>1686</v>
      </c>
    </row>
    <row r="18" s="37" customFormat="1" ht="22.05" customHeight="1" spans="1:4">
      <c r="A18" s="30">
        <v>1030603</v>
      </c>
      <c r="B18" s="27" t="s">
        <v>1687</v>
      </c>
      <c r="C18" s="31"/>
      <c r="D18" s="49"/>
    </row>
    <row r="19" s="37" customFormat="1" ht="22.05" customHeight="1" spans="1:4">
      <c r="A19" s="30">
        <v>1030604</v>
      </c>
      <c r="B19" s="27" t="s">
        <v>1688</v>
      </c>
      <c r="C19" s="31"/>
      <c r="D19" s="49"/>
    </row>
    <row r="20" s="37" customFormat="1" ht="27" customHeight="1" spans="1:4">
      <c r="A20" s="30">
        <v>1030698</v>
      </c>
      <c r="B20" s="27" t="s">
        <v>1689</v>
      </c>
      <c r="C20" s="31"/>
      <c r="D20" s="49"/>
    </row>
    <row r="21" s="37" customFormat="1" ht="22.05" customHeight="1" spans="1:4">
      <c r="A21" s="30">
        <v>11005</v>
      </c>
      <c r="B21" s="54" t="s">
        <v>953</v>
      </c>
      <c r="C21" s="31">
        <v>1</v>
      </c>
      <c r="D21" s="49"/>
    </row>
    <row r="22" s="37" customFormat="1" ht="22.05" customHeight="1" spans="1:4">
      <c r="A22" s="30"/>
      <c r="B22" s="54" t="s">
        <v>954</v>
      </c>
      <c r="C22" s="31"/>
      <c r="D22" s="49"/>
    </row>
    <row r="23" s="37" customFormat="1" ht="22.05" customHeight="1" spans="1:4">
      <c r="A23" s="32"/>
      <c r="B23" s="55" t="s">
        <v>1690</v>
      </c>
      <c r="C23" s="29">
        <f>XFD5+XFD21</f>
        <v>0</v>
      </c>
      <c r="D23" s="49"/>
    </row>
    <row r="24" s="37" customFormat="1" ht="15" spans="3:3">
      <c r="C24" s="41"/>
    </row>
    <row r="25" s="37" customFormat="1" ht="15" spans="3:3">
      <c r="C25" s="41"/>
    </row>
    <row r="26" s="37" customFormat="1" ht="15" spans="3:3">
      <c r="C26" s="41"/>
    </row>
    <row r="27" s="37" customFormat="1" ht="15" spans="3:3">
      <c r="C27" s="41"/>
    </row>
    <row r="28" s="37" customFormat="1" ht="15" spans="3:3">
      <c r="C28" s="41"/>
    </row>
    <row r="29" s="37" customFormat="1" ht="15" spans="3:3">
      <c r="C29" s="41"/>
    </row>
    <row r="30" s="37" customFormat="1" ht="15" spans="3:3">
      <c r="C30" s="41"/>
    </row>
    <row r="31" s="37" customFormat="1" ht="15" spans="3:3">
      <c r="C31" s="41"/>
    </row>
    <row r="32" s="37" customFormat="1" ht="15" spans="3:3">
      <c r="C32" s="41"/>
    </row>
    <row r="33" s="37" customFormat="1" ht="15" spans="3:3">
      <c r="C33" s="41"/>
    </row>
    <row r="34" s="37" customFormat="1" ht="15" spans="3:3">
      <c r="C34" s="41"/>
    </row>
    <row r="35" s="37" customFormat="1" ht="15" spans="3:3">
      <c r="C35" s="41"/>
    </row>
    <row r="36" s="37" customFormat="1" ht="15" spans="3:3">
      <c r="C36" s="41"/>
    </row>
    <row r="37" s="37" customFormat="1" ht="15" spans="3:3">
      <c r="C37" s="41"/>
    </row>
    <row r="38" s="37" customFormat="1" ht="15" spans="3:3">
      <c r="C38" s="41"/>
    </row>
    <row r="39" s="37" customFormat="1" ht="15" spans="3:3">
      <c r="C39" s="41"/>
    </row>
    <row r="40" s="37" customFormat="1" ht="15" spans="3:3">
      <c r="C40" s="41"/>
    </row>
    <row r="41" s="37" customFormat="1" ht="15" spans="3:3">
      <c r="C41" s="41"/>
    </row>
    <row r="42" s="37" customFormat="1" ht="15" spans="3:3">
      <c r="C42" s="41"/>
    </row>
    <row r="43" s="37" customFormat="1" ht="15" spans="3:3">
      <c r="C43" s="41"/>
    </row>
    <row r="44" s="37" customFormat="1" ht="15" spans="3:3">
      <c r="C44" s="41"/>
    </row>
    <row r="45" s="37" customFormat="1" ht="15" spans="3:3">
      <c r="C45" s="41"/>
    </row>
    <row r="46" s="37" customFormat="1" ht="15" spans="3:3">
      <c r="C46" s="41"/>
    </row>
    <row r="47" s="37" customFormat="1" ht="15" spans="3:3">
      <c r="C47" s="41"/>
    </row>
    <row r="48" s="37" customFormat="1" ht="15" spans="3:3">
      <c r="C48" s="41"/>
    </row>
    <row r="49" s="37" customFormat="1" ht="15" spans="3:3">
      <c r="C49" s="41"/>
    </row>
    <row r="50" s="37" customFormat="1" ht="15" spans="3:3">
      <c r="C50" s="41"/>
    </row>
    <row r="51" s="37" customFormat="1" ht="15" spans="3:3">
      <c r="C51" s="41"/>
    </row>
    <row r="52" s="37" customFormat="1" ht="15" spans="3:3">
      <c r="C52" s="41"/>
    </row>
    <row r="53" s="37" customFormat="1" ht="15" spans="3:3">
      <c r="C53" s="41"/>
    </row>
    <row r="54" s="37" customFormat="1" ht="15" spans="3:3">
      <c r="C54" s="41"/>
    </row>
    <row r="55" s="37" customFormat="1" ht="15" spans="3:3">
      <c r="C55" s="41"/>
    </row>
    <row r="56" s="37" customFormat="1" ht="15" spans="3:3">
      <c r="C56" s="41"/>
    </row>
    <row r="57" s="37" customFormat="1" ht="15" spans="3:3">
      <c r="C57" s="41"/>
    </row>
    <row r="58" s="37" customFormat="1" ht="15" spans="3:3">
      <c r="C58" s="41"/>
    </row>
    <row r="59" s="37" customFormat="1" ht="15" spans="3:3">
      <c r="C59" s="41"/>
    </row>
    <row r="60" s="37" customFormat="1" ht="15" spans="3:3">
      <c r="C60" s="41"/>
    </row>
    <row r="61" s="37" customFormat="1" ht="15" spans="3:3">
      <c r="C61" s="41"/>
    </row>
    <row r="62" s="37" customFormat="1" ht="15" spans="3:3">
      <c r="C62" s="41"/>
    </row>
    <row r="63" s="37" customFormat="1" ht="15" spans="3:3">
      <c r="C63" s="41"/>
    </row>
    <row r="64" s="37" customFormat="1" ht="15" spans="3:3">
      <c r="C64" s="41"/>
    </row>
    <row r="65" s="37" customFormat="1" ht="15" spans="3:3">
      <c r="C65" s="41"/>
    </row>
    <row r="66" s="37" customFormat="1" ht="15" spans="3:3">
      <c r="C66" s="41"/>
    </row>
    <row r="67" s="37" customFormat="1" ht="15" spans="3:3">
      <c r="C67" s="41"/>
    </row>
    <row r="68" s="37" customFormat="1" ht="15" spans="3:3">
      <c r="C68" s="41"/>
    </row>
    <row r="69" s="37" customFormat="1" ht="15" spans="3:3">
      <c r="C69" s="41"/>
    </row>
    <row r="70" s="37" customFormat="1" ht="15" spans="3:3">
      <c r="C70" s="41"/>
    </row>
    <row r="71" s="37" customFormat="1" ht="15" spans="3:3">
      <c r="C71" s="41"/>
    </row>
    <row r="72" s="37" customFormat="1" ht="15" spans="3:3">
      <c r="C72" s="41"/>
    </row>
    <row r="73" s="37" customFormat="1" ht="15" spans="3:3">
      <c r="C73" s="41"/>
    </row>
    <row r="74" s="37" customFormat="1" ht="15" spans="3:3">
      <c r="C74" s="41"/>
    </row>
    <row r="75" s="37" customFormat="1" ht="15" spans="3:3">
      <c r="C75" s="41"/>
    </row>
    <row r="76" s="37" customFormat="1" ht="15" spans="3:3">
      <c r="C76" s="41"/>
    </row>
    <row r="77" s="37" customFormat="1" ht="15" spans="3:3">
      <c r="C77" s="41"/>
    </row>
    <row r="78" s="37" customFormat="1" ht="15" spans="3:3">
      <c r="C78" s="41"/>
    </row>
    <row r="79" s="37" customFormat="1" ht="15" spans="3:3">
      <c r="C79" s="41"/>
    </row>
    <row r="80" s="37" customFormat="1" ht="15" spans="3:3">
      <c r="C80" s="41"/>
    </row>
    <row r="81" s="37" customFormat="1" ht="15" spans="3:3">
      <c r="C81" s="41"/>
    </row>
    <row r="82" s="37" customFormat="1" ht="15" spans="3:3">
      <c r="C82" s="41"/>
    </row>
    <row r="83" s="37" customFormat="1" ht="15" spans="3:3">
      <c r="C83" s="41"/>
    </row>
    <row r="84" s="37" customFormat="1" ht="15" spans="3:3">
      <c r="C84" s="41"/>
    </row>
    <row r="85" s="37" customFormat="1" ht="15" spans="3:3">
      <c r="C85" s="41"/>
    </row>
    <row r="86" s="37" customFormat="1" ht="15" spans="3:3">
      <c r="C86" s="41"/>
    </row>
    <row r="87" s="37" customFormat="1" ht="15" spans="3:3">
      <c r="C87" s="41"/>
    </row>
    <row r="88" s="37" customFormat="1" ht="15" spans="3:3">
      <c r="C88" s="41"/>
    </row>
    <row r="89" s="37" customFormat="1" ht="15" spans="3:3">
      <c r="C89" s="41"/>
    </row>
    <row r="90" s="37" customFormat="1" ht="15" spans="3:3">
      <c r="C90" s="41"/>
    </row>
    <row r="91" s="37" customFormat="1" ht="15" spans="3:3">
      <c r="C91" s="41"/>
    </row>
    <row r="92" s="37" customFormat="1" ht="15" spans="3:3">
      <c r="C92" s="41"/>
    </row>
    <row r="93" s="37" customFormat="1" ht="15" spans="3:3">
      <c r="C93" s="41"/>
    </row>
    <row r="94" s="37" customFormat="1" ht="15" spans="3:3">
      <c r="C94" s="41"/>
    </row>
    <row r="95" s="37" customFormat="1" ht="15" spans="3:3">
      <c r="C95" s="41"/>
    </row>
    <row r="96" s="37" customFormat="1" ht="15" spans="3:3">
      <c r="C96" s="41"/>
    </row>
    <row r="97" s="37" customFormat="1" ht="15" spans="3:3">
      <c r="C97" s="41"/>
    </row>
    <row r="98" s="37" customFormat="1" ht="15" spans="3:3">
      <c r="C98" s="41"/>
    </row>
    <row r="99" s="37" customFormat="1" ht="15" spans="3:3">
      <c r="C99" s="41"/>
    </row>
    <row r="100" s="37" customFormat="1" ht="15" spans="3:3">
      <c r="C100" s="41"/>
    </row>
  </sheetData>
  <mergeCells count="3">
    <mergeCell ref="A2:D2"/>
    <mergeCell ref="A3:B3"/>
    <mergeCell ref="C3:D3"/>
  </mergeCells>
  <pageMargins left="0.786806" right="0.786806" top="0.944444" bottom="0.747917" header="0.314583" footer="0.511806"/>
  <pageSetup paperSize="9" scale="90" firstPageNumber="86" orientation="portrait" useFirstPageNumber="1" horizontalDpi="600" verticalDpi="600"/>
  <headerFooter>
    <oddFooter>&amp;C&amp;"Times New Roman"&amp;12— &amp;P —</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5"/>
  <sheetViews>
    <sheetView workbookViewId="0">
      <selection activeCell="Q14" sqref="Q14"/>
    </sheetView>
  </sheetViews>
  <sheetFormatPr defaultColWidth="9" defaultRowHeight="15.75" customHeight="1" outlineLevelCol="4"/>
  <cols>
    <col min="1" max="1" width="10.4416666666667" style="16" customWidth="1"/>
    <col min="2" max="2" width="35.2166666666667" style="16" customWidth="1"/>
    <col min="3" max="3" width="8.88333333333333" style="17" customWidth="1"/>
    <col min="4" max="4" width="31.775" style="16" customWidth="1"/>
    <col min="5" max="257" width="9" style="16" customWidth="1"/>
  </cols>
  <sheetData>
    <row r="1" s="13" customFormat="1" ht="30" customHeight="1" spans="1:3">
      <c r="A1" s="18" t="s">
        <v>1691</v>
      </c>
      <c r="B1" s="16"/>
      <c r="C1" s="19"/>
    </row>
    <row r="2" ht="41.25" customHeight="1" spans="1:4">
      <c r="A2" s="20" t="s">
        <v>1692</v>
      </c>
      <c r="B2" s="20"/>
      <c r="C2" s="20"/>
      <c r="D2" s="20"/>
    </row>
    <row r="3" ht="25.95" customHeight="1" spans="1:4">
      <c r="A3" s="21" t="s">
        <v>1655</v>
      </c>
      <c r="B3" s="21"/>
      <c r="C3" s="22"/>
      <c r="D3" s="23" t="s">
        <v>1661</v>
      </c>
    </row>
    <row r="4" s="14" customFormat="1" ht="22.05" customHeight="1" spans="1:5">
      <c r="A4" s="24" t="s">
        <v>1693</v>
      </c>
      <c r="B4" s="25" t="s">
        <v>1694</v>
      </c>
      <c r="C4" s="25" t="s">
        <v>1695</v>
      </c>
      <c r="D4" s="24" t="s">
        <v>1696</v>
      </c>
      <c r="E4" s="26"/>
    </row>
    <row r="5" s="15" customFormat="1" ht="24" customHeight="1" spans="1:4">
      <c r="A5" s="27"/>
      <c r="B5" s="28" t="s">
        <v>1697</v>
      </c>
      <c r="C5" s="29">
        <v>4240.37</v>
      </c>
      <c r="D5" s="30"/>
    </row>
    <row r="6" s="13" customFormat="1" ht="27" customHeight="1" spans="1:4">
      <c r="A6" s="27">
        <v>208</v>
      </c>
      <c r="B6" s="27" t="s">
        <v>1698</v>
      </c>
      <c r="C6" s="31"/>
      <c r="D6" s="32"/>
    </row>
    <row r="7" s="13" customFormat="1" ht="27" customHeight="1" spans="1:4">
      <c r="A7" s="27">
        <v>20804</v>
      </c>
      <c r="B7" s="27" t="s">
        <v>1699</v>
      </c>
      <c r="C7" s="31"/>
      <c r="D7" s="30"/>
    </row>
    <row r="8" s="13" customFormat="1" ht="27" customHeight="1" spans="1:4">
      <c r="A8" s="27">
        <v>2080451</v>
      </c>
      <c r="B8" s="27" t="s">
        <v>1700</v>
      </c>
      <c r="C8" s="31"/>
      <c r="D8" s="30"/>
    </row>
    <row r="9" s="13" customFormat="1" ht="27" customHeight="1" spans="1:4">
      <c r="A9" s="27">
        <v>223</v>
      </c>
      <c r="B9" s="33" t="s">
        <v>960</v>
      </c>
      <c r="C9" s="29">
        <v>4240.37</v>
      </c>
      <c r="D9" s="30"/>
    </row>
    <row r="10" s="13" customFormat="1" ht="27" customHeight="1" spans="1:4">
      <c r="A10" s="27">
        <v>22301</v>
      </c>
      <c r="B10" s="27" t="s">
        <v>1701</v>
      </c>
      <c r="C10" s="31">
        <v>35</v>
      </c>
      <c r="D10" s="34"/>
    </row>
    <row r="11" s="13" customFormat="1" ht="27" customHeight="1" spans="1:4">
      <c r="A11" s="27" t="s">
        <v>1702</v>
      </c>
      <c r="B11" s="27" t="s">
        <v>1703</v>
      </c>
      <c r="C11" s="31">
        <v>10</v>
      </c>
      <c r="D11" s="34"/>
    </row>
    <row r="12" s="15" customFormat="1" ht="40.05" customHeight="1" spans="1:4">
      <c r="A12" s="27" t="s">
        <v>983</v>
      </c>
      <c r="B12" s="27" t="s">
        <v>1704</v>
      </c>
      <c r="C12" s="31">
        <v>25</v>
      </c>
      <c r="D12" s="34" t="s">
        <v>1705</v>
      </c>
    </row>
    <row r="13" s="15" customFormat="1" ht="28.95" customHeight="1" spans="1:4">
      <c r="A13" s="27">
        <v>22399</v>
      </c>
      <c r="B13" s="27" t="s">
        <v>1706</v>
      </c>
      <c r="C13" s="31">
        <v>4205.37</v>
      </c>
      <c r="D13" s="30"/>
    </row>
    <row r="14" s="15" customFormat="1" ht="201" customHeight="1" spans="1:4">
      <c r="A14" s="27" t="s">
        <v>986</v>
      </c>
      <c r="B14" s="27" t="s">
        <v>1707</v>
      </c>
      <c r="C14" s="31">
        <v>4205.37</v>
      </c>
      <c r="D14" s="30" t="s">
        <v>1708</v>
      </c>
    </row>
    <row r="15" s="15" customFormat="1" ht="24" customHeight="1" spans="1:4">
      <c r="A15" s="27" t="s">
        <v>961</v>
      </c>
      <c r="B15" s="35" t="s">
        <v>1709</v>
      </c>
      <c r="C15" s="29">
        <f t="shared" ref="C15:C16" si="0">XFD16</f>
        <v>0</v>
      </c>
      <c r="D15" s="30"/>
    </row>
    <row r="16" s="13" customFormat="1" ht="45" customHeight="1" spans="1:4">
      <c r="A16" s="27" t="s">
        <v>962</v>
      </c>
      <c r="B16" s="27" t="s">
        <v>1710</v>
      </c>
      <c r="C16" s="31">
        <f t="shared" si="0"/>
        <v>0</v>
      </c>
      <c r="D16" s="34"/>
    </row>
    <row r="17" s="15" customFormat="1" ht="117" customHeight="1" spans="1:4">
      <c r="A17" s="27" t="s">
        <v>989</v>
      </c>
      <c r="B17" s="27" t="s">
        <v>1711</v>
      </c>
      <c r="C17" s="31">
        <v>1968.3</v>
      </c>
      <c r="D17" s="32" t="s">
        <v>1712</v>
      </c>
    </row>
    <row r="18" s="15" customFormat="1" ht="33" customHeight="1" spans="1:4">
      <c r="A18" s="32"/>
      <c r="B18" s="36" t="s">
        <v>1713</v>
      </c>
      <c r="C18" s="29">
        <f>XFD5+XFD15</f>
        <v>0</v>
      </c>
      <c r="D18" s="32"/>
    </row>
    <row r="19" s="15" customFormat="1" ht="12.75" spans="3:3">
      <c r="C19" s="26"/>
    </row>
    <row r="20" s="15" customFormat="1" ht="12.75" spans="3:3">
      <c r="C20" s="26"/>
    </row>
    <row r="21" s="15" customFormat="1" ht="12.75" spans="3:3">
      <c r="C21" s="26"/>
    </row>
    <row r="22" s="15" customFormat="1" ht="12.75" spans="3:3">
      <c r="C22" s="26"/>
    </row>
    <row r="23" s="15" customFormat="1" ht="12.75" spans="3:3">
      <c r="C23" s="26"/>
    </row>
    <row r="24" s="15" customFormat="1" ht="12.75" spans="3:3">
      <c r="C24" s="26"/>
    </row>
    <row r="25" s="15" customFormat="1" ht="12.75" spans="3:3">
      <c r="C25" s="26"/>
    </row>
    <row r="26" s="15" customFormat="1" ht="12.75" spans="3:3">
      <c r="C26" s="26"/>
    </row>
    <row r="27" s="15" customFormat="1" ht="12.75" spans="3:3">
      <c r="C27" s="26"/>
    </row>
    <row r="28" s="15" customFormat="1" ht="12.75" spans="3:3">
      <c r="C28" s="26"/>
    </row>
    <row r="29" s="15" customFormat="1" ht="12.75" spans="3:3">
      <c r="C29" s="26"/>
    </row>
    <row r="30" s="15" customFormat="1" ht="12.75" spans="3:3">
      <c r="C30" s="26"/>
    </row>
    <row r="31" s="15" customFormat="1" ht="12.75" spans="3:3">
      <c r="C31" s="26"/>
    </row>
    <row r="32" s="15" customFormat="1" ht="12.75" spans="3:3">
      <c r="C32" s="26"/>
    </row>
    <row r="33" s="15" customFormat="1" ht="12.75" spans="3:3">
      <c r="C33" s="26"/>
    </row>
    <row r="34" s="15" customFormat="1" ht="12.75" spans="3:3">
      <c r="C34" s="26"/>
    </row>
    <row r="35" s="15" customFormat="1" ht="12.75" spans="3:3">
      <c r="C35" s="26"/>
    </row>
    <row r="36" s="15" customFormat="1" ht="12.75" spans="3:3">
      <c r="C36" s="26"/>
    </row>
    <row r="37" s="15" customFormat="1" ht="12.75" spans="3:3">
      <c r="C37" s="26"/>
    </row>
    <row r="38" s="15" customFormat="1" ht="12.75" spans="3:3">
      <c r="C38" s="26"/>
    </row>
    <row r="39" s="15" customFormat="1" ht="12.75" spans="3:3">
      <c r="C39" s="26"/>
    </row>
    <row r="40" s="15" customFormat="1" ht="12.75" spans="3:3">
      <c r="C40" s="26"/>
    </row>
    <row r="41" s="15" customFormat="1" ht="12.75" spans="3:3">
      <c r="C41" s="26"/>
    </row>
    <row r="42" s="15" customFormat="1" ht="12.75" spans="3:3">
      <c r="C42" s="26"/>
    </row>
    <row r="43" s="15" customFormat="1" ht="12.75" spans="3:3">
      <c r="C43" s="26"/>
    </row>
    <row r="44" s="15" customFormat="1" ht="12.75" spans="3:3">
      <c r="C44" s="26"/>
    </row>
    <row r="45" s="15" customFormat="1" ht="12.75" spans="3:3">
      <c r="C45" s="26"/>
    </row>
    <row r="46" s="15" customFormat="1" ht="12.75" spans="3:3">
      <c r="C46" s="26"/>
    </row>
    <row r="47" s="15" customFormat="1" ht="12.75" spans="3:3">
      <c r="C47" s="26"/>
    </row>
    <row r="48" s="15" customFormat="1" ht="12.75" spans="3:3">
      <c r="C48" s="26"/>
    </row>
    <row r="49" s="15" customFormat="1" ht="12.75" spans="3:3">
      <c r="C49" s="26"/>
    </row>
    <row r="50" s="15" customFormat="1" ht="12.75" spans="3:3">
      <c r="C50" s="26"/>
    </row>
    <row r="51" s="15" customFormat="1" ht="12.75" spans="3:3">
      <c r="C51" s="26"/>
    </row>
    <row r="52" s="15" customFormat="1" ht="12.75" spans="3:3">
      <c r="C52" s="26"/>
    </row>
    <row r="53" s="15" customFormat="1" ht="12.75" spans="3:3">
      <c r="C53" s="26"/>
    </row>
    <row r="54" s="15" customFormat="1" ht="12.75" spans="3:3">
      <c r="C54" s="26"/>
    </row>
    <row r="55" s="15" customFormat="1" ht="12.75" spans="3:3">
      <c r="C55" s="26"/>
    </row>
    <row r="56" s="15" customFormat="1" ht="12.75" spans="3:3">
      <c r="C56" s="26"/>
    </row>
    <row r="57" s="15" customFormat="1" ht="12.75" spans="3:3">
      <c r="C57" s="26"/>
    </row>
    <row r="58" s="15" customFormat="1" ht="12.75" spans="3:3">
      <c r="C58" s="26"/>
    </row>
    <row r="59" s="15" customFormat="1" ht="12.75" spans="3:3">
      <c r="C59" s="26"/>
    </row>
    <row r="60" s="15" customFormat="1" ht="12.75" spans="3:3">
      <c r="C60" s="26"/>
    </row>
    <row r="61" s="15" customFormat="1" ht="12.75" spans="3:3">
      <c r="C61" s="26"/>
    </row>
    <row r="62" s="15" customFormat="1" ht="12.75" spans="3:3">
      <c r="C62" s="26"/>
    </row>
    <row r="63" s="15" customFormat="1" ht="12.75" spans="3:3">
      <c r="C63" s="26"/>
    </row>
    <row r="64" s="15" customFormat="1" ht="12.75" spans="3:3">
      <c r="C64" s="26"/>
    </row>
    <row r="65" s="15" customFormat="1" ht="12.75" spans="3:3">
      <c r="C65" s="26"/>
    </row>
    <row r="66" s="15" customFormat="1" ht="12.75" spans="3:3">
      <c r="C66" s="26"/>
    </row>
    <row r="67" s="15" customFormat="1" ht="12.75" spans="3:3">
      <c r="C67" s="26"/>
    </row>
    <row r="68" s="15" customFormat="1" ht="12.75" spans="3:3">
      <c r="C68" s="26"/>
    </row>
    <row r="69" s="15" customFormat="1" ht="12.75" spans="3:3">
      <c r="C69" s="26"/>
    </row>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row r="101" s="16" customFormat="1"/>
    <row r="102" s="16" customFormat="1"/>
    <row r="103" s="16" customFormat="1"/>
    <row r="104" s="16" customFormat="1"/>
    <row r="105" s="16" customFormat="1"/>
    <row r="106" s="16" customFormat="1"/>
    <row r="107" s="16" customFormat="1"/>
    <row r="108" s="16" customFormat="1"/>
    <row r="109" s="16" customFormat="1"/>
    <row r="110" s="16" customFormat="1"/>
    <row r="111" s="16" customFormat="1"/>
    <row r="112" s="16" customFormat="1"/>
    <row r="113" s="16" customFormat="1"/>
    <row r="114" s="16" customFormat="1"/>
    <row r="115" s="16" customFormat="1"/>
    <row r="116" s="16" customFormat="1"/>
    <row r="117" s="16" customFormat="1"/>
    <row r="118" s="16" customFormat="1"/>
    <row r="119" s="16" customFormat="1"/>
    <row r="120" s="16" customFormat="1"/>
    <row r="121" s="16" customFormat="1"/>
    <row r="122" s="16" customFormat="1"/>
    <row r="123" s="16" customFormat="1"/>
    <row r="124" s="16" customFormat="1"/>
    <row r="125" s="16" customFormat="1"/>
    <row r="126" s="16" customFormat="1"/>
    <row r="127" s="16" customFormat="1"/>
    <row r="128" s="16" customFormat="1"/>
    <row r="129" s="16" customFormat="1"/>
    <row r="130" s="16" customFormat="1"/>
    <row r="131" s="16" customFormat="1"/>
    <row r="132" s="16" customFormat="1"/>
    <row r="133" s="16" customFormat="1"/>
    <row r="134" s="16" customFormat="1"/>
    <row r="135" s="16" customFormat="1"/>
    <row r="136" s="16" customFormat="1"/>
    <row r="137" s="16" customFormat="1"/>
    <row r="138" s="16" customFormat="1"/>
    <row r="139" s="16" customFormat="1"/>
    <row r="140" s="16" customFormat="1"/>
    <row r="141" s="16" customFormat="1"/>
    <row r="142" s="16" customFormat="1"/>
    <row r="143" s="16" customFormat="1"/>
    <row r="144" s="16" customFormat="1"/>
    <row r="145" s="16" customFormat="1"/>
    <row r="146" s="16" customFormat="1"/>
    <row r="147" s="16" customFormat="1"/>
    <row r="148" s="16" customFormat="1"/>
    <row r="149" s="16" customFormat="1"/>
    <row r="150" s="16" customFormat="1"/>
    <row r="151" s="16" customFormat="1"/>
    <row r="152" s="16" customFormat="1"/>
    <row r="153" s="16" customFormat="1"/>
    <row r="154" s="16" customFormat="1"/>
    <row r="155" s="16" customFormat="1"/>
  </sheetData>
  <mergeCells count="2">
    <mergeCell ref="A2:D2"/>
    <mergeCell ref="A3:B3"/>
  </mergeCells>
  <pageMargins left="0.786806" right="0.786806" top="0.944444" bottom="0.747917" header="0.314583" footer="0.511806"/>
  <pageSetup paperSize="9" scale="90" firstPageNumber="87" orientation="portrait" useFirstPageNumber="1" horizontalDpi="600" verticalDpi="600"/>
  <headerFooter>
    <oddFooter>&amp;C&amp;"Times New Roman"&amp;12—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3"/>
  <sheetViews>
    <sheetView view="pageBreakPreview" zoomScaleNormal="100" topLeftCell="A58" workbookViewId="0">
      <selection activeCell="J85" sqref="J85"/>
    </sheetView>
  </sheetViews>
  <sheetFormatPr defaultColWidth="9.10833333333333" defaultRowHeight="13.5" customHeight="1" outlineLevelCol="2"/>
  <cols>
    <col min="1" max="1" width="18.6666666666667" style="403" customWidth="1"/>
    <col min="2" max="2" width="44.3333333333333" style="403" customWidth="1"/>
    <col min="3" max="3" width="16.775" style="560" customWidth="1"/>
    <col min="4" max="257" width="9.10833333333333" style="403" customWidth="1"/>
  </cols>
  <sheetData>
    <row r="1" s="458" customFormat="1" ht="19.95" customHeight="1" spans="1:3">
      <c r="A1" s="2" t="s">
        <v>233</v>
      </c>
      <c r="B1" s="2"/>
      <c r="C1" s="561"/>
    </row>
    <row r="2" ht="19.95" customHeight="1" spans="1:3">
      <c r="A2" s="5" t="s">
        <v>234</v>
      </c>
      <c r="B2" s="86"/>
      <c r="C2" s="561"/>
    </row>
    <row r="3" ht="19.95" customHeight="1" spans="1:3">
      <c r="A3" s="7"/>
      <c r="B3" s="7"/>
      <c r="C3" s="562" t="s">
        <v>131</v>
      </c>
    </row>
    <row r="4" ht="19.95" customHeight="1" spans="1:3">
      <c r="A4" s="89" t="s">
        <v>94</v>
      </c>
      <c r="B4" s="89" t="s">
        <v>95</v>
      </c>
      <c r="C4" s="563" t="s">
        <v>56</v>
      </c>
    </row>
    <row r="5" ht="19.95" customHeight="1" spans="1:3">
      <c r="A5" s="564"/>
      <c r="B5" s="454" t="s">
        <v>235</v>
      </c>
      <c r="C5" s="78">
        <v>273563</v>
      </c>
    </row>
    <row r="6" ht="19.95" customHeight="1" spans="1:3">
      <c r="A6" s="565">
        <v>201</v>
      </c>
      <c r="B6" s="287" t="s">
        <v>236</v>
      </c>
      <c r="C6" s="289">
        <v>39651</v>
      </c>
    </row>
    <row r="7" ht="19.95" customHeight="1" spans="1:3">
      <c r="A7" s="565">
        <v>20101</v>
      </c>
      <c r="B7" s="566" t="s">
        <v>237</v>
      </c>
      <c r="C7" s="289">
        <v>1199</v>
      </c>
    </row>
    <row r="8" ht="19.95" customHeight="1" spans="1:3">
      <c r="A8" s="565">
        <v>2010101</v>
      </c>
      <c r="B8" s="567" t="s">
        <v>238</v>
      </c>
      <c r="C8" s="289">
        <v>876</v>
      </c>
    </row>
    <row r="9" ht="19.95" customHeight="1" spans="1:3">
      <c r="A9" s="565">
        <v>2010102</v>
      </c>
      <c r="B9" s="567" t="s">
        <v>239</v>
      </c>
      <c r="C9" s="289">
        <v>50</v>
      </c>
    </row>
    <row r="10" ht="19.95" customHeight="1" spans="1:3">
      <c r="A10" s="565">
        <v>2010103</v>
      </c>
      <c r="B10" s="567" t="s">
        <v>240</v>
      </c>
      <c r="C10" s="289">
        <v>58</v>
      </c>
    </row>
    <row r="11" ht="19.95" customHeight="1" spans="1:3">
      <c r="A11" s="565">
        <v>2010104</v>
      </c>
      <c r="B11" s="567" t="s">
        <v>241</v>
      </c>
      <c r="C11" s="289">
        <v>121</v>
      </c>
    </row>
    <row r="12" ht="19.95" customHeight="1" spans="1:3">
      <c r="A12" s="565">
        <v>2010105</v>
      </c>
      <c r="B12" s="567" t="s">
        <v>242</v>
      </c>
      <c r="C12" s="289">
        <v>15</v>
      </c>
    </row>
    <row r="13" ht="19.95" customHeight="1" spans="1:3">
      <c r="A13" s="565">
        <v>2010106</v>
      </c>
      <c r="B13" s="567" t="s">
        <v>243</v>
      </c>
      <c r="C13" s="289">
        <v>8</v>
      </c>
    </row>
    <row r="14" ht="19.95" customHeight="1" spans="1:3">
      <c r="A14" s="565">
        <v>2010108</v>
      </c>
      <c r="B14" s="567" t="s">
        <v>244</v>
      </c>
      <c r="C14" s="289">
        <v>71</v>
      </c>
    </row>
    <row r="15" ht="19.95" customHeight="1" spans="1:3">
      <c r="A15" s="565">
        <v>20102</v>
      </c>
      <c r="B15" s="566" t="s">
        <v>245</v>
      </c>
      <c r="C15" s="289">
        <v>1545</v>
      </c>
    </row>
    <row r="16" ht="19.95" customHeight="1" spans="1:3">
      <c r="A16" s="565">
        <v>2010201</v>
      </c>
      <c r="B16" s="567" t="s">
        <v>238</v>
      </c>
      <c r="C16" s="289">
        <v>901</v>
      </c>
    </row>
    <row r="17" ht="19.95" customHeight="1" spans="1:3">
      <c r="A17" s="565">
        <v>2010202</v>
      </c>
      <c r="B17" s="567" t="s">
        <v>239</v>
      </c>
      <c r="C17" s="289">
        <v>124</v>
      </c>
    </row>
    <row r="18" ht="19.95" customHeight="1" spans="1:3">
      <c r="A18" s="565">
        <v>2010204</v>
      </c>
      <c r="B18" s="567" t="s">
        <v>246</v>
      </c>
      <c r="C18" s="289">
        <v>66</v>
      </c>
    </row>
    <row r="19" ht="19.95" customHeight="1" spans="1:3">
      <c r="A19" s="565">
        <v>2010205</v>
      </c>
      <c r="B19" s="567" t="s">
        <v>247</v>
      </c>
      <c r="C19" s="289">
        <v>49</v>
      </c>
    </row>
    <row r="20" ht="19.95" customHeight="1" spans="1:3">
      <c r="A20" s="565">
        <v>2010206</v>
      </c>
      <c r="B20" s="567" t="s">
        <v>248</v>
      </c>
      <c r="C20" s="289">
        <v>62</v>
      </c>
    </row>
    <row r="21" ht="19.95" customHeight="1" spans="1:3">
      <c r="A21" s="565">
        <v>2010299</v>
      </c>
      <c r="B21" s="567" t="s">
        <v>249</v>
      </c>
      <c r="C21" s="289">
        <v>343</v>
      </c>
    </row>
    <row r="22" ht="19.95" customHeight="1" spans="1:3">
      <c r="A22" s="565">
        <v>20103</v>
      </c>
      <c r="B22" s="566" t="s">
        <v>250</v>
      </c>
      <c r="C22" s="289">
        <v>5783</v>
      </c>
    </row>
    <row r="23" ht="19.95" customHeight="1" spans="1:3">
      <c r="A23" s="565">
        <v>2010301</v>
      </c>
      <c r="B23" s="567" t="s">
        <v>238</v>
      </c>
      <c r="C23" s="289">
        <v>1861</v>
      </c>
    </row>
    <row r="24" ht="19.95" customHeight="1" spans="1:3">
      <c r="A24" s="565">
        <v>2010302</v>
      </c>
      <c r="B24" s="567" t="s">
        <v>239</v>
      </c>
      <c r="C24" s="289">
        <v>135</v>
      </c>
    </row>
    <row r="25" ht="19.95" customHeight="1" spans="1:3">
      <c r="A25" s="565">
        <v>2010303</v>
      </c>
      <c r="B25" s="567" t="s">
        <v>240</v>
      </c>
      <c r="C25" s="289">
        <v>100</v>
      </c>
    </row>
    <row r="26" ht="19.95" customHeight="1" spans="1:3">
      <c r="A26" s="565">
        <v>2010304</v>
      </c>
      <c r="B26" s="567" t="s">
        <v>251</v>
      </c>
      <c r="C26" s="289">
        <v>121</v>
      </c>
    </row>
    <row r="27" ht="19.95" customHeight="1" spans="1:3">
      <c r="A27" s="565">
        <v>2010305</v>
      </c>
      <c r="B27" s="567" t="s">
        <v>252</v>
      </c>
      <c r="C27" s="289">
        <v>1789</v>
      </c>
    </row>
    <row r="28" ht="19.95" customHeight="1" spans="1:3">
      <c r="A28" s="565">
        <v>2010306</v>
      </c>
      <c r="B28" s="567" t="s">
        <v>253</v>
      </c>
      <c r="C28" s="289">
        <v>657</v>
      </c>
    </row>
    <row r="29" ht="19.95" customHeight="1" spans="1:3">
      <c r="A29" s="565">
        <v>2010308</v>
      </c>
      <c r="B29" s="567" t="s">
        <v>254</v>
      </c>
      <c r="C29" s="289">
        <v>354</v>
      </c>
    </row>
    <row r="30" ht="19.95" customHeight="1" spans="1:3">
      <c r="A30" s="565">
        <v>2010350</v>
      </c>
      <c r="B30" s="567" t="s">
        <v>255</v>
      </c>
      <c r="C30" s="289">
        <v>382</v>
      </c>
    </row>
    <row r="31" ht="19.95" customHeight="1" spans="1:3">
      <c r="A31" s="565">
        <v>2010399</v>
      </c>
      <c r="B31" s="567" t="s">
        <v>256</v>
      </c>
      <c r="C31" s="289">
        <v>384</v>
      </c>
    </row>
    <row r="32" ht="19.95" customHeight="1" spans="1:3">
      <c r="A32" s="565">
        <v>20104</v>
      </c>
      <c r="B32" s="566" t="s">
        <v>257</v>
      </c>
      <c r="C32" s="289">
        <v>1125</v>
      </c>
    </row>
    <row r="33" ht="19.95" customHeight="1" spans="1:3">
      <c r="A33" s="565">
        <v>2010401</v>
      </c>
      <c r="B33" s="567" t="s">
        <v>238</v>
      </c>
      <c r="C33" s="289">
        <v>879</v>
      </c>
    </row>
    <row r="34" ht="19.95" customHeight="1" spans="1:3">
      <c r="A34" s="565">
        <v>2010402</v>
      </c>
      <c r="B34" s="567" t="s">
        <v>239</v>
      </c>
      <c r="C34" s="289">
        <v>204</v>
      </c>
    </row>
    <row r="35" ht="19.95" customHeight="1" spans="1:3">
      <c r="A35" s="565">
        <v>2010408</v>
      </c>
      <c r="B35" s="567" t="s">
        <v>258</v>
      </c>
      <c r="C35" s="289">
        <v>8</v>
      </c>
    </row>
    <row r="36" ht="19.95" customHeight="1" spans="1:3">
      <c r="A36" s="565">
        <v>2010450</v>
      </c>
      <c r="B36" s="567" t="s">
        <v>255</v>
      </c>
      <c r="C36" s="289">
        <v>34</v>
      </c>
    </row>
    <row r="37" ht="19.95" customHeight="1" spans="1:3">
      <c r="A37" s="565">
        <v>20105</v>
      </c>
      <c r="B37" s="566" t="s">
        <v>259</v>
      </c>
      <c r="C37" s="289">
        <v>746</v>
      </c>
    </row>
    <row r="38" ht="19.95" customHeight="1" spans="1:3">
      <c r="A38" s="565">
        <v>2010501</v>
      </c>
      <c r="B38" s="567" t="s">
        <v>238</v>
      </c>
      <c r="C38" s="289">
        <v>579</v>
      </c>
    </row>
    <row r="39" ht="19.95" customHeight="1" spans="1:3">
      <c r="A39" s="565">
        <v>2010505</v>
      </c>
      <c r="B39" s="567" t="s">
        <v>260</v>
      </c>
      <c r="C39" s="289">
        <v>66</v>
      </c>
    </row>
    <row r="40" ht="19.95" customHeight="1" spans="1:3">
      <c r="A40" s="565">
        <v>2010507</v>
      </c>
      <c r="B40" s="567" t="s">
        <v>261</v>
      </c>
      <c r="C40" s="289">
        <v>38</v>
      </c>
    </row>
    <row r="41" ht="19.95" customHeight="1" spans="1:3">
      <c r="A41" s="565">
        <v>2010508</v>
      </c>
      <c r="B41" s="567" t="s">
        <v>262</v>
      </c>
      <c r="C41" s="289">
        <v>63</v>
      </c>
    </row>
    <row r="42" ht="19.95" customHeight="1" spans="1:3">
      <c r="A42" s="565">
        <v>20106</v>
      </c>
      <c r="B42" s="566" t="s">
        <v>263</v>
      </c>
      <c r="C42" s="289">
        <v>1946</v>
      </c>
    </row>
    <row r="43" ht="19.95" customHeight="1" spans="1:3">
      <c r="A43" s="565">
        <v>2010601</v>
      </c>
      <c r="B43" s="567" t="s">
        <v>238</v>
      </c>
      <c r="C43" s="289">
        <v>1485</v>
      </c>
    </row>
    <row r="44" ht="19.95" customHeight="1" spans="1:3">
      <c r="A44" s="565">
        <v>2010602</v>
      </c>
      <c r="B44" s="567" t="s">
        <v>239</v>
      </c>
      <c r="C44" s="289">
        <v>1</v>
      </c>
    </row>
    <row r="45" ht="19.95" customHeight="1" spans="1:3">
      <c r="A45" s="565">
        <v>2010604</v>
      </c>
      <c r="B45" s="567" t="s">
        <v>264</v>
      </c>
      <c r="C45" s="289">
        <v>80</v>
      </c>
    </row>
    <row r="46" ht="19.95" customHeight="1" spans="1:3">
      <c r="A46" s="565">
        <v>2010605</v>
      </c>
      <c r="B46" s="567" t="s">
        <v>265</v>
      </c>
      <c r="C46" s="289">
        <v>68</v>
      </c>
    </row>
    <row r="47" ht="19.95" customHeight="1" spans="1:3">
      <c r="A47" s="565">
        <v>2010607</v>
      </c>
      <c r="B47" s="567" t="s">
        <v>266</v>
      </c>
      <c r="C47" s="289">
        <v>67</v>
      </c>
    </row>
    <row r="48" ht="19.95" customHeight="1" spans="1:3">
      <c r="A48" s="565">
        <v>2010608</v>
      </c>
      <c r="B48" s="567" t="s">
        <v>267</v>
      </c>
      <c r="C48" s="289">
        <v>123</v>
      </c>
    </row>
    <row r="49" ht="19.95" customHeight="1" spans="1:3">
      <c r="A49" s="565">
        <v>2010699</v>
      </c>
      <c r="B49" s="567" t="s">
        <v>268</v>
      </c>
      <c r="C49" s="289">
        <v>122</v>
      </c>
    </row>
    <row r="50" ht="19.95" customHeight="1" spans="1:3">
      <c r="A50" s="565">
        <v>20107</v>
      </c>
      <c r="B50" s="566" t="s">
        <v>269</v>
      </c>
      <c r="C50" s="289">
        <v>4500</v>
      </c>
    </row>
    <row r="51" ht="19.95" customHeight="1" spans="1:3">
      <c r="A51" s="565">
        <v>2010701</v>
      </c>
      <c r="B51" s="567" t="s">
        <v>238</v>
      </c>
      <c r="C51" s="289">
        <v>4500</v>
      </c>
    </row>
    <row r="52" ht="19.95" customHeight="1" spans="1:3">
      <c r="A52" s="565">
        <v>20108</v>
      </c>
      <c r="B52" s="566" t="s">
        <v>270</v>
      </c>
      <c r="C52" s="289">
        <v>945</v>
      </c>
    </row>
    <row r="53" ht="19.95" customHeight="1" spans="1:3">
      <c r="A53" s="565">
        <v>2010801</v>
      </c>
      <c r="B53" s="567" t="s">
        <v>238</v>
      </c>
      <c r="C53" s="289">
        <v>730</v>
      </c>
    </row>
    <row r="54" ht="19.95" customHeight="1" spans="1:3">
      <c r="A54" s="565">
        <v>2010804</v>
      </c>
      <c r="B54" s="567" t="s">
        <v>271</v>
      </c>
      <c r="C54" s="289">
        <v>200</v>
      </c>
    </row>
    <row r="55" ht="19.95" customHeight="1" spans="1:3">
      <c r="A55" s="565">
        <v>2010806</v>
      </c>
      <c r="B55" s="567" t="s">
        <v>266</v>
      </c>
      <c r="C55" s="289">
        <v>15</v>
      </c>
    </row>
    <row r="56" ht="19.95" customHeight="1" spans="1:3">
      <c r="A56" s="565">
        <v>20109</v>
      </c>
      <c r="B56" s="566" t="s">
        <v>272</v>
      </c>
      <c r="C56" s="289">
        <v>1024</v>
      </c>
    </row>
    <row r="57" ht="19.95" customHeight="1" spans="1:3">
      <c r="A57" s="565">
        <v>2010901</v>
      </c>
      <c r="B57" s="567" t="s">
        <v>238</v>
      </c>
      <c r="C57" s="289">
        <v>737</v>
      </c>
    </row>
    <row r="58" ht="19.95" customHeight="1" spans="1:3">
      <c r="A58" s="565">
        <v>2010912</v>
      </c>
      <c r="B58" s="567" t="s">
        <v>273</v>
      </c>
      <c r="C58" s="289">
        <v>95</v>
      </c>
    </row>
    <row r="59" ht="19.95" customHeight="1" spans="1:3">
      <c r="A59" s="565">
        <v>2010999</v>
      </c>
      <c r="B59" s="567" t="s">
        <v>274</v>
      </c>
      <c r="C59" s="289">
        <v>192</v>
      </c>
    </row>
    <row r="60" ht="19.95" customHeight="1" spans="1:3">
      <c r="A60" s="565">
        <v>20111</v>
      </c>
      <c r="B60" s="566" t="s">
        <v>275</v>
      </c>
      <c r="C60" s="289">
        <v>4894</v>
      </c>
    </row>
    <row r="61" ht="19.95" customHeight="1" spans="1:3">
      <c r="A61" s="565">
        <v>2011101</v>
      </c>
      <c r="B61" s="567" t="s">
        <v>238</v>
      </c>
      <c r="C61" s="289">
        <v>2672</v>
      </c>
    </row>
    <row r="62" ht="19.95" customHeight="1" spans="1:3">
      <c r="A62" s="565">
        <v>2011102</v>
      </c>
      <c r="B62" s="567" t="s">
        <v>239</v>
      </c>
      <c r="C62" s="289">
        <v>210</v>
      </c>
    </row>
    <row r="63" ht="19.95" customHeight="1" spans="1:3">
      <c r="A63" s="565">
        <v>2011104</v>
      </c>
      <c r="B63" s="567" t="s">
        <v>276</v>
      </c>
      <c r="C63" s="289">
        <v>1451</v>
      </c>
    </row>
    <row r="64" ht="19.95" customHeight="1" spans="1:3">
      <c r="A64" s="565">
        <v>2011105</v>
      </c>
      <c r="B64" s="567" t="s">
        <v>277</v>
      </c>
      <c r="C64" s="289">
        <v>170</v>
      </c>
    </row>
    <row r="65" ht="19.95" customHeight="1" spans="1:3">
      <c r="A65" s="565">
        <v>2011106</v>
      </c>
      <c r="B65" s="567" t="s">
        <v>278</v>
      </c>
      <c r="C65" s="289">
        <v>20</v>
      </c>
    </row>
    <row r="66" ht="19.95" customHeight="1" spans="1:3">
      <c r="A66" s="565">
        <v>2011150</v>
      </c>
      <c r="B66" s="567" t="s">
        <v>255</v>
      </c>
      <c r="C66" s="289">
        <v>1</v>
      </c>
    </row>
    <row r="67" ht="19.95" customHeight="1" spans="1:3">
      <c r="A67" s="565">
        <v>2011199</v>
      </c>
      <c r="B67" s="567" t="s">
        <v>279</v>
      </c>
      <c r="C67" s="289">
        <v>370</v>
      </c>
    </row>
    <row r="68" ht="19.95" customHeight="1" spans="1:3">
      <c r="A68" s="565">
        <v>20113</v>
      </c>
      <c r="B68" s="566" t="s">
        <v>280</v>
      </c>
      <c r="C68" s="289">
        <v>611</v>
      </c>
    </row>
    <row r="69" ht="19.95" customHeight="1" spans="1:3">
      <c r="A69" s="565">
        <v>2011301</v>
      </c>
      <c r="B69" s="567" t="s">
        <v>238</v>
      </c>
      <c r="C69" s="289">
        <v>180</v>
      </c>
    </row>
    <row r="70" ht="19.95" customHeight="1" spans="1:3">
      <c r="A70" s="565">
        <v>2011308</v>
      </c>
      <c r="B70" s="567" t="s">
        <v>281</v>
      </c>
      <c r="C70" s="289">
        <v>431</v>
      </c>
    </row>
    <row r="71" ht="19.95" customHeight="1" spans="1:3">
      <c r="A71" s="565">
        <v>20114</v>
      </c>
      <c r="B71" s="566" t="s">
        <v>282</v>
      </c>
      <c r="C71" s="289">
        <v>91</v>
      </c>
    </row>
    <row r="72" ht="19.95" customHeight="1" spans="1:3">
      <c r="A72" s="565">
        <v>2011499</v>
      </c>
      <c r="B72" s="567" t="s">
        <v>283</v>
      </c>
      <c r="C72" s="289">
        <v>91</v>
      </c>
    </row>
    <row r="73" ht="19.95" customHeight="1" spans="1:3">
      <c r="A73" s="565">
        <v>20123</v>
      </c>
      <c r="B73" s="566" t="s">
        <v>284</v>
      </c>
      <c r="C73" s="289">
        <v>52</v>
      </c>
    </row>
    <row r="74" ht="19.95" customHeight="1" spans="1:3">
      <c r="A74" s="565">
        <v>2012302</v>
      </c>
      <c r="B74" s="567" t="s">
        <v>239</v>
      </c>
      <c r="C74" s="289">
        <v>18</v>
      </c>
    </row>
    <row r="75" ht="19.95" customHeight="1" spans="1:3">
      <c r="A75" s="565">
        <v>2012399</v>
      </c>
      <c r="B75" s="567" t="s">
        <v>285</v>
      </c>
      <c r="C75" s="289">
        <v>34</v>
      </c>
    </row>
    <row r="76" ht="19.95" customHeight="1" spans="1:3">
      <c r="A76" s="565">
        <v>20125</v>
      </c>
      <c r="B76" s="566" t="s">
        <v>286</v>
      </c>
      <c r="C76" s="289">
        <v>30</v>
      </c>
    </row>
    <row r="77" ht="19.95" customHeight="1" spans="1:3">
      <c r="A77" s="565">
        <v>2012502</v>
      </c>
      <c r="B77" s="567" t="s">
        <v>239</v>
      </c>
      <c r="C77" s="289">
        <v>30</v>
      </c>
    </row>
    <row r="78" ht="19.95" customHeight="1" spans="1:3">
      <c r="A78" s="565">
        <v>20126</v>
      </c>
      <c r="B78" s="566" t="s">
        <v>287</v>
      </c>
      <c r="C78" s="289">
        <v>313</v>
      </c>
    </row>
    <row r="79" ht="19.95" customHeight="1" spans="1:3">
      <c r="A79" s="565">
        <v>2012601</v>
      </c>
      <c r="B79" s="567" t="s">
        <v>238</v>
      </c>
      <c r="C79" s="289">
        <v>248</v>
      </c>
    </row>
    <row r="80" ht="19.95" customHeight="1" spans="1:3">
      <c r="A80" s="565">
        <v>2012604</v>
      </c>
      <c r="B80" s="567" t="s">
        <v>288</v>
      </c>
      <c r="C80" s="289">
        <v>65</v>
      </c>
    </row>
    <row r="81" ht="19.95" customHeight="1" spans="1:3">
      <c r="A81" s="565">
        <v>20128</v>
      </c>
      <c r="B81" s="566" t="s">
        <v>289</v>
      </c>
      <c r="C81" s="289">
        <v>209</v>
      </c>
    </row>
    <row r="82" ht="19.95" customHeight="1" spans="1:3">
      <c r="A82" s="565">
        <v>2012801</v>
      </c>
      <c r="B82" s="567" t="s">
        <v>238</v>
      </c>
      <c r="C82" s="289">
        <v>148</v>
      </c>
    </row>
    <row r="83" ht="19.95" customHeight="1" spans="1:3">
      <c r="A83" s="565">
        <v>2012802</v>
      </c>
      <c r="B83" s="567" t="s">
        <v>239</v>
      </c>
      <c r="C83" s="289">
        <v>32</v>
      </c>
    </row>
    <row r="84" ht="19.95" customHeight="1" spans="1:3">
      <c r="A84" s="565">
        <v>2012804</v>
      </c>
      <c r="B84" s="567" t="s">
        <v>248</v>
      </c>
      <c r="C84" s="289">
        <v>29</v>
      </c>
    </row>
    <row r="85" ht="19.95" customHeight="1" spans="1:3">
      <c r="A85" s="565">
        <v>20129</v>
      </c>
      <c r="B85" s="566" t="s">
        <v>290</v>
      </c>
      <c r="C85" s="289">
        <v>803</v>
      </c>
    </row>
    <row r="86" ht="19.95" customHeight="1" spans="1:3">
      <c r="A86" s="565">
        <v>2012901</v>
      </c>
      <c r="B86" s="567" t="s">
        <v>238</v>
      </c>
      <c r="C86" s="289">
        <v>498</v>
      </c>
    </row>
    <row r="87" ht="19.95" customHeight="1" spans="1:3">
      <c r="A87" s="565">
        <v>2012902</v>
      </c>
      <c r="B87" s="567" t="s">
        <v>239</v>
      </c>
      <c r="C87" s="289">
        <v>227</v>
      </c>
    </row>
    <row r="88" ht="19.95" customHeight="1" spans="1:3">
      <c r="A88" s="565">
        <v>2012906</v>
      </c>
      <c r="B88" s="567" t="s">
        <v>291</v>
      </c>
      <c r="C88" s="289">
        <v>32</v>
      </c>
    </row>
    <row r="89" ht="19.95" customHeight="1" spans="1:3">
      <c r="A89" s="565">
        <v>2012999</v>
      </c>
      <c r="B89" s="567" t="s">
        <v>292</v>
      </c>
      <c r="C89" s="289">
        <v>46</v>
      </c>
    </row>
    <row r="90" ht="19.95" customHeight="1" spans="1:3">
      <c r="A90" s="565">
        <v>20131</v>
      </c>
      <c r="B90" s="566" t="s">
        <v>293</v>
      </c>
      <c r="C90" s="289">
        <v>2986</v>
      </c>
    </row>
    <row r="91" ht="19.95" customHeight="1" spans="1:3">
      <c r="A91" s="565">
        <v>2013101</v>
      </c>
      <c r="B91" s="567" t="s">
        <v>238</v>
      </c>
      <c r="C91" s="289">
        <v>1609</v>
      </c>
    </row>
    <row r="92" ht="19.95" customHeight="1" spans="1:3">
      <c r="A92" s="565">
        <v>2013102</v>
      </c>
      <c r="B92" s="567" t="s">
        <v>239</v>
      </c>
      <c r="C92" s="289">
        <v>145</v>
      </c>
    </row>
    <row r="93" ht="19.95" customHeight="1" spans="1:3">
      <c r="A93" s="565">
        <v>2013105</v>
      </c>
      <c r="B93" s="567" t="s">
        <v>294</v>
      </c>
      <c r="C93" s="289">
        <v>640</v>
      </c>
    </row>
    <row r="94" ht="19.95" customHeight="1" spans="1:3">
      <c r="A94" s="565">
        <v>2013150</v>
      </c>
      <c r="B94" s="567" t="s">
        <v>255</v>
      </c>
      <c r="C94" s="289">
        <v>1</v>
      </c>
    </row>
    <row r="95" ht="33" customHeight="1" spans="1:3">
      <c r="A95" s="565">
        <v>2013199</v>
      </c>
      <c r="B95" s="567" t="s">
        <v>295</v>
      </c>
      <c r="C95" s="289">
        <v>591</v>
      </c>
    </row>
    <row r="96" ht="19.95" customHeight="1" spans="1:3">
      <c r="A96" s="565">
        <v>20132</v>
      </c>
      <c r="B96" s="566" t="s">
        <v>296</v>
      </c>
      <c r="C96" s="289">
        <v>799</v>
      </c>
    </row>
    <row r="97" ht="19.95" customHeight="1" spans="1:3">
      <c r="A97" s="565">
        <v>2013201</v>
      </c>
      <c r="B97" s="567" t="s">
        <v>238</v>
      </c>
      <c r="C97" s="289">
        <v>594</v>
      </c>
    </row>
    <row r="98" ht="19.95" customHeight="1" spans="1:3">
      <c r="A98" s="565">
        <v>2013202</v>
      </c>
      <c r="B98" s="567" t="s">
        <v>239</v>
      </c>
      <c r="C98" s="289">
        <v>73</v>
      </c>
    </row>
    <row r="99" ht="19.95" customHeight="1" spans="1:3">
      <c r="A99" s="565">
        <v>2013204</v>
      </c>
      <c r="B99" s="567" t="s">
        <v>297</v>
      </c>
      <c r="C99" s="289">
        <v>65</v>
      </c>
    </row>
    <row r="100" ht="19.95" customHeight="1" spans="1:3">
      <c r="A100" s="565">
        <v>2013299</v>
      </c>
      <c r="B100" s="567" t="s">
        <v>298</v>
      </c>
      <c r="C100" s="289">
        <v>67</v>
      </c>
    </row>
    <row r="101" ht="19.95" customHeight="1" spans="1:3">
      <c r="A101" s="565">
        <v>20133</v>
      </c>
      <c r="B101" s="566" t="s">
        <v>299</v>
      </c>
      <c r="C101" s="289">
        <v>983</v>
      </c>
    </row>
    <row r="102" ht="19.95" customHeight="1" spans="1:3">
      <c r="A102" s="565">
        <v>2013301</v>
      </c>
      <c r="B102" s="567" t="s">
        <v>238</v>
      </c>
      <c r="C102" s="289">
        <v>500</v>
      </c>
    </row>
    <row r="103" ht="19.95" customHeight="1" spans="1:3">
      <c r="A103" s="565">
        <v>2013302</v>
      </c>
      <c r="B103" s="567" t="s">
        <v>239</v>
      </c>
      <c r="C103" s="289">
        <v>161</v>
      </c>
    </row>
    <row r="104" ht="19.95" customHeight="1" spans="1:3">
      <c r="A104" s="565">
        <v>2013304</v>
      </c>
      <c r="B104" s="567" t="s">
        <v>300</v>
      </c>
      <c r="C104" s="289">
        <v>50</v>
      </c>
    </row>
    <row r="105" ht="19.95" customHeight="1" spans="1:3">
      <c r="A105" s="565">
        <v>2013399</v>
      </c>
      <c r="B105" s="567" t="s">
        <v>301</v>
      </c>
      <c r="C105" s="289">
        <v>272</v>
      </c>
    </row>
    <row r="106" ht="19.95" customHeight="1" spans="1:3">
      <c r="A106" s="565">
        <v>20134</v>
      </c>
      <c r="B106" s="566" t="s">
        <v>302</v>
      </c>
      <c r="C106" s="289">
        <v>408</v>
      </c>
    </row>
    <row r="107" ht="19.95" customHeight="1" spans="1:3">
      <c r="A107" s="565">
        <v>2013401</v>
      </c>
      <c r="B107" s="567" t="s">
        <v>238</v>
      </c>
      <c r="C107" s="289">
        <v>300</v>
      </c>
    </row>
    <row r="108" ht="19.95" customHeight="1" spans="1:3">
      <c r="A108" s="565">
        <v>2013402</v>
      </c>
      <c r="B108" s="567" t="s">
        <v>239</v>
      </c>
      <c r="C108" s="289">
        <v>84</v>
      </c>
    </row>
    <row r="109" ht="19.95" customHeight="1" spans="1:3">
      <c r="A109" s="565">
        <v>2013404</v>
      </c>
      <c r="B109" s="567" t="s">
        <v>303</v>
      </c>
      <c r="C109" s="289">
        <v>24</v>
      </c>
    </row>
    <row r="110" ht="19.95" customHeight="1" spans="1:3">
      <c r="A110" s="565">
        <v>20135</v>
      </c>
      <c r="B110" s="566" t="s">
        <v>304</v>
      </c>
      <c r="C110" s="289">
        <v>172</v>
      </c>
    </row>
    <row r="111" ht="19.95" customHeight="1" spans="1:3">
      <c r="A111" s="565">
        <v>2013501</v>
      </c>
      <c r="B111" s="567" t="s">
        <v>238</v>
      </c>
      <c r="C111" s="289">
        <v>160</v>
      </c>
    </row>
    <row r="112" ht="19.95" customHeight="1" spans="1:3">
      <c r="A112" s="565">
        <v>2013502</v>
      </c>
      <c r="B112" s="567" t="s">
        <v>239</v>
      </c>
      <c r="C112" s="289">
        <v>12</v>
      </c>
    </row>
    <row r="113" ht="19.95" customHeight="1" spans="1:3">
      <c r="A113" s="565">
        <v>20136</v>
      </c>
      <c r="B113" s="566" t="s">
        <v>305</v>
      </c>
      <c r="C113" s="289">
        <v>131</v>
      </c>
    </row>
    <row r="114" ht="19.95" customHeight="1" spans="1:3">
      <c r="A114" s="565">
        <v>2013602</v>
      </c>
      <c r="B114" s="567" t="s">
        <v>239</v>
      </c>
      <c r="C114" s="289">
        <v>20</v>
      </c>
    </row>
    <row r="115" ht="19.95" customHeight="1" spans="1:3">
      <c r="A115" s="565">
        <v>2013699</v>
      </c>
      <c r="B115" s="567" t="s">
        <v>305</v>
      </c>
      <c r="C115" s="289">
        <v>111</v>
      </c>
    </row>
    <row r="116" ht="19.95" customHeight="1" spans="1:3">
      <c r="A116" s="565">
        <v>20137</v>
      </c>
      <c r="B116" s="566" t="s">
        <v>306</v>
      </c>
      <c r="C116" s="289">
        <v>1423</v>
      </c>
    </row>
    <row r="117" ht="19.95" customHeight="1" spans="1:3">
      <c r="A117" s="565">
        <v>2013750</v>
      </c>
      <c r="B117" s="567" t="s">
        <v>255</v>
      </c>
      <c r="C117" s="289">
        <v>118</v>
      </c>
    </row>
    <row r="118" ht="19.95" customHeight="1" spans="1:3">
      <c r="A118" s="565">
        <v>2013799</v>
      </c>
      <c r="B118" s="567" t="s">
        <v>307</v>
      </c>
      <c r="C118" s="289">
        <v>1305</v>
      </c>
    </row>
    <row r="119" ht="19.95" customHeight="1" spans="1:3">
      <c r="A119" s="565">
        <v>20138</v>
      </c>
      <c r="B119" s="566" t="s">
        <v>308</v>
      </c>
      <c r="C119" s="289">
        <v>5317</v>
      </c>
    </row>
    <row r="120" ht="19.95" customHeight="1" spans="1:3">
      <c r="A120" s="565">
        <v>2013801</v>
      </c>
      <c r="B120" s="567" t="s">
        <v>238</v>
      </c>
      <c r="C120" s="289">
        <v>2852</v>
      </c>
    </row>
    <row r="121" ht="19.95" customHeight="1" spans="1:3">
      <c r="A121" s="565">
        <v>2013804</v>
      </c>
      <c r="B121" s="567" t="s">
        <v>309</v>
      </c>
      <c r="C121" s="289">
        <v>140</v>
      </c>
    </row>
    <row r="122" ht="19.95" customHeight="1" spans="1:3">
      <c r="A122" s="565">
        <v>2013808</v>
      </c>
      <c r="B122" s="567" t="s">
        <v>266</v>
      </c>
      <c r="C122" s="289">
        <v>68</v>
      </c>
    </row>
    <row r="123" ht="19.95" customHeight="1" spans="1:3">
      <c r="A123" s="565">
        <v>2013812</v>
      </c>
      <c r="B123" s="567" t="s">
        <v>310</v>
      </c>
      <c r="C123" s="289">
        <v>32</v>
      </c>
    </row>
    <row r="124" ht="19.95" customHeight="1" spans="1:3">
      <c r="A124" s="565">
        <v>2013815</v>
      </c>
      <c r="B124" s="567" t="s">
        <v>311</v>
      </c>
      <c r="C124" s="289">
        <v>257</v>
      </c>
    </row>
    <row r="125" ht="19.95" customHeight="1" spans="1:3">
      <c r="A125" s="565">
        <v>2013816</v>
      </c>
      <c r="B125" s="567" t="s">
        <v>312</v>
      </c>
      <c r="C125" s="289">
        <v>270</v>
      </c>
    </row>
    <row r="126" ht="19.95" customHeight="1" spans="1:3">
      <c r="A126" s="565">
        <v>2013850</v>
      </c>
      <c r="B126" s="567" t="s">
        <v>255</v>
      </c>
      <c r="C126" s="289">
        <v>978</v>
      </c>
    </row>
    <row r="127" ht="19.95" customHeight="1" spans="1:3">
      <c r="A127" s="565">
        <v>2013899</v>
      </c>
      <c r="B127" s="567" t="s">
        <v>313</v>
      </c>
      <c r="C127" s="289">
        <v>720</v>
      </c>
    </row>
    <row r="128" ht="19.95" customHeight="1" spans="1:3">
      <c r="A128" s="565">
        <v>20199</v>
      </c>
      <c r="B128" s="566" t="s">
        <v>314</v>
      </c>
      <c r="C128" s="289">
        <v>1616</v>
      </c>
    </row>
    <row r="129" ht="19.95" customHeight="1" spans="1:3">
      <c r="A129" s="565">
        <v>2019999</v>
      </c>
      <c r="B129" s="567" t="s">
        <v>314</v>
      </c>
      <c r="C129" s="289">
        <v>1616</v>
      </c>
    </row>
    <row r="130" ht="19.95" customHeight="1" spans="1:3">
      <c r="A130" s="565">
        <v>203</v>
      </c>
      <c r="B130" s="287" t="s">
        <v>315</v>
      </c>
      <c r="C130" s="289">
        <v>2770</v>
      </c>
    </row>
    <row r="131" ht="19.95" customHeight="1" spans="1:3">
      <c r="A131" s="565">
        <v>20306</v>
      </c>
      <c r="B131" s="566" t="s">
        <v>316</v>
      </c>
      <c r="C131" s="289">
        <v>2770</v>
      </c>
    </row>
    <row r="132" ht="19.95" customHeight="1" spans="1:3">
      <c r="A132" s="565">
        <v>2030607</v>
      </c>
      <c r="B132" s="567" t="s">
        <v>317</v>
      </c>
      <c r="C132" s="289">
        <v>237</v>
      </c>
    </row>
    <row r="133" ht="19.95" customHeight="1" spans="1:3">
      <c r="A133" s="565">
        <v>2030699</v>
      </c>
      <c r="B133" s="567" t="s">
        <v>318</v>
      </c>
      <c r="C133" s="289">
        <v>2533</v>
      </c>
    </row>
    <row r="134" ht="19.95" customHeight="1" spans="1:3">
      <c r="A134" s="565">
        <v>204</v>
      </c>
      <c r="B134" s="287" t="s">
        <v>319</v>
      </c>
      <c r="C134" s="289">
        <v>27537</v>
      </c>
    </row>
    <row r="135" ht="19.95" customHeight="1" spans="1:3">
      <c r="A135" s="565">
        <v>20401</v>
      </c>
      <c r="B135" s="566" t="s">
        <v>320</v>
      </c>
      <c r="C135" s="289">
        <v>291</v>
      </c>
    </row>
    <row r="136" ht="19.95" customHeight="1" spans="1:3">
      <c r="A136" s="565">
        <v>2040199</v>
      </c>
      <c r="B136" s="567" t="s">
        <v>321</v>
      </c>
      <c r="C136" s="289">
        <v>291</v>
      </c>
    </row>
    <row r="137" ht="19.95" customHeight="1" spans="1:3">
      <c r="A137" s="565">
        <v>20402</v>
      </c>
      <c r="B137" s="566" t="s">
        <v>322</v>
      </c>
      <c r="C137" s="289">
        <v>25668</v>
      </c>
    </row>
    <row r="138" ht="19.95" customHeight="1" spans="1:3">
      <c r="A138" s="565">
        <v>2040201</v>
      </c>
      <c r="B138" s="567" t="s">
        <v>238</v>
      </c>
      <c r="C138" s="289">
        <v>15799</v>
      </c>
    </row>
    <row r="139" ht="19.95" customHeight="1" spans="1:3">
      <c r="A139" s="565">
        <v>2040202</v>
      </c>
      <c r="B139" s="567" t="s">
        <v>239</v>
      </c>
      <c r="C139" s="289">
        <v>30</v>
      </c>
    </row>
    <row r="140" ht="19.95" customHeight="1" spans="1:3">
      <c r="A140" s="565">
        <v>2040219</v>
      </c>
      <c r="B140" s="567" t="s">
        <v>266</v>
      </c>
      <c r="C140" s="289">
        <v>100</v>
      </c>
    </row>
    <row r="141" ht="19.95" customHeight="1" spans="1:3">
      <c r="A141" s="565">
        <v>2040220</v>
      </c>
      <c r="B141" s="567" t="s">
        <v>323</v>
      </c>
      <c r="C141" s="289">
        <v>3332</v>
      </c>
    </row>
    <row r="142" ht="19.95" customHeight="1" spans="1:3">
      <c r="A142" s="565">
        <v>2040299</v>
      </c>
      <c r="B142" s="567" t="s">
        <v>324</v>
      </c>
      <c r="C142" s="289">
        <v>6407</v>
      </c>
    </row>
    <row r="143" ht="19.95" customHeight="1" spans="1:3">
      <c r="A143" s="565">
        <v>20403</v>
      </c>
      <c r="B143" s="566" t="s">
        <v>325</v>
      </c>
      <c r="C143" s="289">
        <v>118</v>
      </c>
    </row>
    <row r="144" ht="19.95" customHeight="1" spans="1:3">
      <c r="A144" s="565">
        <v>2040304</v>
      </c>
      <c r="B144" s="567" t="s">
        <v>326</v>
      </c>
      <c r="C144" s="289">
        <v>18</v>
      </c>
    </row>
    <row r="145" ht="19.95" customHeight="1" spans="1:3">
      <c r="A145" s="565">
        <v>2040399</v>
      </c>
      <c r="B145" s="567" t="s">
        <v>327</v>
      </c>
      <c r="C145" s="289">
        <v>100</v>
      </c>
    </row>
    <row r="146" ht="19.95" customHeight="1" spans="1:3">
      <c r="A146" s="565">
        <v>20404</v>
      </c>
      <c r="B146" s="566" t="s">
        <v>328</v>
      </c>
      <c r="C146" s="289">
        <v>439</v>
      </c>
    </row>
    <row r="147" ht="19.95" customHeight="1" spans="1:3">
      <c r="A147" s="565">
        <v>2040499</v>
      </c>
      <c r="B147" s="567" t="s">
        <v>329</v>
      </c>
      <c r="C147" s="289">
        <v>439</v>
      </c>
    </row>
    <row r="148" ht="19.95" customHeight="1" spans="1:3">
      <c r="A148" s="565">
        <v>20405</v>
      </c>
      <c r="B148" s="566" t="s">
        <v>330</v>
      </c>
      <c r="C148" s="289">
        <v>70</v>
      </c>
    </row>
    <row r="149" ht="19.95" customHeight="1" spans="1:3">
      <c r="A149" s="565">
        <v>2040599</v>
      </c>
      <c r="B149" s="567" t="s">
        <v>331</v>
      </c>
      <c r="C149" s="289">
        <v>70</v>
      </c>
    </row>
    <row r="150" ht="19.95" customHeight="1" spans="1:3">
      <c r="A150" s="565">
        <v>20406</v>
      </c>
      <c r="B150" s="566" t="s">
        <v>332</v>
      </c>
      <c r="C150" s="289">
        <v>735</v>
      </c>
    </row>
    <row r="151" ht="19.95" customHeight="1" spans="1:3">
      <c r="A151" s="565">
        <v>2040601</v>
      </c>
      <c r="B151" s="567" t="s">
        <v>238</v>
      </c>
      <c r="C151" s="289">
        <v>563</v>
      </c>
    </row>
    <row r="152" ht="19.95" customHeight="1" spans="1:3">
      <c r="A152" s="565">
        <v>2040604</v>
      </c>
      <c r="B152" s="567" t="s">
        <v>333</v>
      </c>
      <c r="C152" s="289">
        <v>5</v>
      </c>
    </row>
    <row r="153" ht="19.95" customHeight="1" spans="1:3">
      <c r="A153" s="565">
        <v>2040605</v>
      </c>
      <c r="B153" s="567" t="s">
        <v>334</v>
      </c>
      <c r="C153" s="289">
        <v>7</v>
      </c>
    </row>
    <row r="154" ht="19.95" customHeight="1" spans="1:3">
      <c r="A154" s="565">
        <v>2040607</v>
      </c>
      <c r="B154" s="567" t="s">
        <v>335</v>
      </c>
      <c r="C154" s="289">
        <v>54</v>
      </c>
    </row>
    <row r="155" ht="19.95" customHeight="1" spans="1:3">
      <c r="A155" s="565">
        <v>2040610</v>
      </c>
      <c r="B155" s="567" t="s">
        <v>336</v>
      </c>
      <c r="C155" s="289">
        <v>5</v>
      </c>
    </row>
    <row r="156" ht="19.95" customHeight="1" spans="1:3">
      <c r="A156" s="565">
        <v>2040612</v>
      </c>
      <c r="B156" s="567" t="s">
        <v>337</v>
      </c>
      <c r="C156" s="289">
        <v>82</v>
      </c>
    </row>
    <row r="157" ht="19.95" customHeight="1" spans="1:3">
      <c r="A157" s="565">
        <v>2040699</v>
      </c>
      <c r="B157" s="567" t="s">
        <v>338</v>
      </c>
      <c r="C157" s="289">
        <v>19</v>
      </c>
    </row>
    <row r="158" ht="19.95" customHeight="1" spans="1:3">
      <c r="A158" s="565">
        <v>20407</v>
      </c>
      <c r="B158" s="566" t="s">
        <v>339</v>
      </c>
      <c r="C158" s="289">
        <v>200</v>
      </c>
    </row>
    <row r="159" ht="19.95" customHeight="1" spans="1:3">
      <c r="A159" s="565">
        <v>2040704</v>
      </c>
      <c r="B159" s="567" t="s">
        <v>340</v>
      </c>
      <c r="C159" s="289">
        <v>200</v>
      </c>
    </row>
    <row r="160" ht="19.95" customHeight="1" spans="1:3">
      <c r="A160" s="565">
        <v>20409</v>
      </c>
      <c r="B160" s="566" t="s">
        <v>341</v>
      </c>
      <c r="C160" s="289">
        <v>16</v>
      </c>
    </row>
    <row r="161" ht="19.95" customHeight="1" spans="1:3">
      <c r="A161" s="565">
        <v>2040905</v>
      </c>
      <c r="B161" s="567" t="s">
        <v>342</v>
      </c>
      <c r="C161" s="289">
        <v>16</v>
      </c>
    </row>
    <row r="162" ht="19.95" customHeight="1" spans="1:3">
      <c r="A162" s="565">
        <v>205</v>
      </c>
      <c r="B162" s="287" t="s">
        <v>343</v>
      </c>
      <c r="C162" s="289">
        <v>32623</v>
      </c>
    </row>
    <row r="163" ht="19.95" customHeight="1" spans="1:3">
      <c r="A163" s="565">
        <v>20501</v>
      </c>
      <c r="B163" s="566" t="s">
        <v>344</v>
      </c>
      <c r="C163" s="289">
        <v>2280</v>
      </c>
    </row>
    <row r="164" ht="19.95" customHeight="1" spans="1:3">
      <c r="A164" s="565">
        <v>2050101</v>
      </c>
      <c r="B164" s="567" t="s">
        <v>238</v>
      </c>
      <c r="C164" s="289">
        <v>607</v>
      </c>
    </row>
    <row r="165" ht="19.95" customHeight="1" spans="1:3">
      <c r="A165" s="565">
        <v>2050102</v>
      </c>
      <c r="B165" s="567" t="s">
        <v>239</v>
      </c>
      <c r="C165" s="289">
        <v>1125</v>
      </c>
    </row>
    <row r="166" ht="19.95" customHeight="1" spans="1:3">
      <c r="A166" s="565">
        <v>2050199</v>
      </c>
      <c r="B166" s="567" t="s">
        <v>345</v>
      </c>
      <c r="C166" s="289">
        <v>548</v>
      </c>
    </row>
    <row r="167" ht="19.95" customHeight="1" spans="1:3">
      <c r="A167" s="565">
        <v>20502</v>
      </c>
      <c r="B167" s="566" t="s">
        <v>346</v>
      </c>
      <c r="C167" s="289">
        <v>15058</v>
      </c>
    </row>
    <row r="168" ht="19.95" customHeight="1" spans="1:3">
      <c r="A168" s="565">
        <v>2050201</v>
      </c>
      <c r="B168" s="567" t="s">
        <v>347</v>
      </c>
      <c r="C168" s="289">
        <v>112</v>
      </c>
    </row>
    <row r="169" ht="19.95" customHeight="1" spans="1:3">
      <c r="A169" s="565">
        <v>2050204</v>
      </c>
      <c r="B169" s="567" t="s">
        <v>348</v>
      </c>
      <c r="C169" s="289">
        <v>14928</v>
      </c>
    </row>
    <row r="170" ht="19.95" customHeight="1" spans="1:3">
      <c r="A170" s="565">
        <v>2050299</v>
      </c>
      <c r="B170" s="567" t="s">
        <v>349</v>
      </c>
      <c r="C170" s="289">
        <v>18</v>
      </c>
    </row>
    <row r="171" ht="19.95" customHeight="1" spans="1:3">
      <c r="A171" s="565">
        <v>20503</v>
      </c>
      <c r="B171" s="566" t="s">
        <v>350</v>
      </c>
      <c r="C171" s="289">
        <v>13304</v>
      </c>
    </row>
    <row r="172" ht="19.95" customHeight="1" spans="1:3">
      <c r="A172" s="565">
        <v>2050302</v>
      </c>
      <c r="B172" s="567" t="s">
        <v>351</v>
      </c>
      <c r="C172" s="289">
        <v>1444</v>
      </c>
    </row>
    <row r="173" ht="19.95" customHeight="1" spans="1:3">
      <c r="A173" s="565">
        <v>2050303</v>
      </c>
      <c r="B173" s="567" t="s">
        <v>352</v>
      </c>
      <c r="C173" s="289">
        <v>4381</v>
      </c>
    </row>
    <row r="174" ht="19.95" customHeight="1" spans="1:3">
      <c r="A174" s="565">
        <v>2050305</v>
      </c>
      <c r="B174" s="567" t="s">
        <v>353</v>
      </c>
      <c r="C174" s="289">
        <v>7479</v>
      </c>
    </row>
    <row r="175" ht="19.95" customHeight="1" spans="1:3">
      <c r="A175" s="565">
        <v>20508</v>
      </c>
      <c r="B175" s="566" t="s">
        <v>354</v>
      </c>
      <c r="C175" s="289">
        <v>1967</v>
      </c>
    </row>
    <row r="176" ht="19.95" customHeight="1" spans="1:3">
      <c r="A176" s="565">
        <v>2050802</v>
      </c>
      <c r="B176" s="567" t="s">
        <v>355</v>
      </c>
      <c r="C176" s="289">
        <v>1967</v>
      </c>
    </row>
    <row r="177" ht="19.95" customHeight="1" spans="1:3">
      <c r="A177" s="565">
        <v>20599</v>
      </c>
      <c r="B177" s="566" t="s">
        <v>356</v>
      </c>
      <c r="C177" s="289">
        <v>14</v>
      </c>
    </row>
    <row r="178" ht="19.95" customHeight="1" spans="1:3">
      <c r="A178" s="565">
        <v>2059999</v>
      </c>
      <c r="B178" s="567" t="s">
        <v>356</v>
      </c>
      <c r="C178" s="289">
        <v>14</v>
      </c>
    </row>
    <row r="179" ht="19.95" customHeight="1" spans="1:3">
      <c r="A179" s="565">
        <v>206</v>
      </c>
      <c r="B179" s="287" t="s">
        <v>357</v>
      </c>
      <c r="C179" s="289">
        <v>12479</v>
      </c>
    </row>
    <row r="180" ht="19.95" customHeight="1" spans="1:3">
      <c r="A180" s="565">
        <v>20601</v>
      </c>
      <c r="B180" s="566" t="s">
        <v>358</v>
      </c>
      <c r="C180" s="289">
        <v>344</v>
      </c>
    </row>
    <row r="181" ht="19.95" customHeight="1" spans="1:3">
      <c r="A181" s="565">
        <v>2060101</v>
      </c>
      <c r="B181" s="567" t="s">
        <v>238</v>
      </c>
      <c r="C181" s="289">
        <v>329</v>
      </c>
    </row>
    <row r="182" ht="19.95" customHeight="1" spans="1:3">
      <c r="A182" s="565">
        <v>2060199</v>
      </c>
      <c r="B182" s="567" t="s">
        <v>359</v>
      </c>
      <c r="C182" s="289">
        <v>15</v>
      </c>
    </row>
    <row r="183" ht="19.95" customHeight="1" spans="1:3">
      <c r="A183" s="565">
        <v>20604</v>
      </c>
      <c r="B183" s="566" t="s">
        <v>360</v>
      </c>
      <c r="C183" s="289">
        <v>105</v>
      </c>
    </row>
    <row r="184" ht="19.95" customHeight="1" spans="1:3">
      <c r="A184" s="565">
        <v>2060404</v>
      </c>
      <c r="B184" s="567" t="s">
        <v>361</v>
      </c>
      <c r="C184" s="289">
        <v>105</v>
      </c>
    </row>
    <row r="185" ht="19.95" customHeight="1" spans="1:3">
      <c r="A185" s="565">
        <v>20605</v>
      </c>
      <c r="B185" s="566" t="s">
        <v>362</v>
      </c>
      <c r="C185" s="289">
        <v>150</v>
      </c>
    </row>
    <row r="186" ht="19.95" customHeight="1" spans="1:3">
      <c r="A186" s="565">
        <v>2060502</v>
      </c>
      <c r="B186" s="567" t="s">
        <v>363</v>
      </c>
      <c r="C186" s="289">
        <v>150</v>
      </c>
    </row>
    <row r="187" ht="19.95" customHeight="1" spans="1:3">
      <c r="A187" s="565">
        <v>20607</v>
      </c>
      <c r="B187" s="566" t="s">
        <v>364</v>
      </c>
      <c r="C187" s="289">
        <v>208</v>
      </c>
    </row>
    <row r="188" ht="19.95" customHeight="1" spans="1:3">
      <c r="A188" s="565">
        <v>2060701</v>
      </c>
      <c r="B188" s="567" t="s">
        <v>365</v>
      </c>
      <c r="C188" s="289">
        <v>134</v>
      </c>
    </row>
    <row r="189" ht="19.95" customHeight="1" spans="1:3">
      <c r="A189" s="565">
        <v>2060702</v>
      </c>
      <c r="B189" s="567" t="s">
        <v>366</v>
      </c>
      <c r="C189" s="289">
        <v>74</v>
      </c>
    </row>
    <row r="190" ht="19.95" customHeight="1" spans="1:3">
      <c r="A190" s="565">
        <v>20608</v>
      </c>
      <c r="B190" s="566" t="s">
        <v>367</v>
      </c>
      <c r="C190" s="289">
        <v>50</v>
      </c>
    </row>
    <row r="191" ht="19.95" customHeight="1" spans="1:3">
      <c r="A191" s="565">
        <v>2060899</v>
      </c>
      <c r="B191" s="567" t="s">
        <v>368</v>
      </c>
      <c r="C191" s="289">
        <v>50</v>
      </c>
    </row>
    <row r="192" ht="19.95" customHeight="1" spans="1:3">
      <c r="A192" s="565">
        <v>20699</v>
      </c>
      <c r="B192" s="566" t="s">
        <v>369</v>
      </c>
      <c r="C192" s="289">
        <v>11622</v>
      </c>
    </row>
    <row r="193" ht="19.95" customHeight="1" spans="1:3">
      <c r="A193" s="565">
        <v>2069901</v>
      </c>
      <c r="B193" s="567" t="s">
        <v>370</v>
      </c>
      <c r="C193" s="289">
        <v>1622</v>
      </c>
    </row>
    <row r="194" ht="19.95" customHeight="1" spans="1:3">
      <c r="A194" s="565">
        <v>2069999</v>
      </c>
      <c r="B194" s="567" t="s">
        <v>369</v>
      </c>
      <c r="C194" s="289">
        <v>10000</v>
      </c>
    </row>
    <row r="195" ht="19.95" customHeight="1" spans="1:3">
      <c r="A195" s="565">
        <v>207</v>
      </c>
      <c r="B195" s="287" t="s">
        <v>371</v>
      </c>
      <c r="C195" s="289">
        <v>9953</v>
      </c>
    </row>
    <row r="196" ht="19.95" customHeight="1" spans="1:3">
      <c r="A196" s="565">
        <v>20701</v>
      </c>
      <c r="B196" s="566" t="s">
        <v>372</v>
      </c>
      <c r="C196" s="289">
        <v>2897</v>
      </c>
    </row>
    <row r="197" ht="19.95" customHeight="1" spans="1:3">
      <c r="A197" s="565">
        <v>2070101</v>
      </c>
      <c r="B197" s="567" t="s">
        <v>238</v>
      </c>
      <c r="C197" s="289">
        <v>509</v>
      </c>
    </row>
    <row r="198" ht="19.95" customHeight="1" spans="1:3">
      <c r="A198" s="565">
        <v>2070102</v>
      </c>
      <c r="B198" s="567" t="s">
        <v>239</v>
      </c>
      <c r="C198" s="289">
        <v>25</v>
      </c>
    </row>
    <row r="199" ht="19.95" customHeight="1" spans="1:3">
      <c r="A199" s="565">
        <v>2070104</v>
      </c>
      <c r="B199" s="567" t="s">
        <v>373</v>
      </c>
      <c r="C199" s="289">
        <v>338</v>
      </c>
    </row>
    <row r="200" ht="19.95" customHeight="1" spans="1:3">
      <c r="A200" s="565">
        <v>2070108</v>
      </c>
      <c r="B200" s="567" t="s">
        <v>374</v>
      </c>
      <c r="C200" s="289">
        <v>1217</v>
      </c>
    </row>
    <row r="201" ht="19.95" customHeight="1" spans="1:3">
      <c r="A201" s="565">
        <v>2070110</v>
      </c>
      <c r="B201" s="567" t="s">
        <v>375</v>
      </c>
      <c r="C201" s="289">
        <v>310</v>
      </c>
    </row>
    <row r="202" ht="19.95" customHeight="1" spans="1:3">
      <c r="A202" s="565">
        <v>2070111</v>
      </c>
      <c r="B202" s="567" t="s">
        <v>376</v>
      </c>
      <c r="C202" s="289">
        <v>73</v>
      </c>
    </row>
    <row r="203" ht="19.95" customHeight="1" spans="1:3">
      <c r="A203" s="565">
        <v>2070112</v>
      </c>
      <c r="B203" s="567" t="s">
        <v>377</v>
      </c>
      <c r="C203" s="289">
        <v>201</v>
      </c>
    </row>
    <row r="204" ht="19.95" customHeight="1" spans="1:3">
      <c r="A204" s="565">
        <v>2070199</v>
      </c>
      <c r="B204" s="567" t="s">
        <v>378</v>
      </c>
      <c r="C204" s="289">
        <v>224</v>
      </c>
    </row>
    <row r="205" ht="19.95" customHeight="1" spans="1:3">
      <c r="A205" s="565">
        <v>20702</v>
      </c>
      <c r="B205" s="566" t="s">
        <v>379</v>
      </c>
      <c r="C205" s="289">
        <v>3051</v>
      </c>
    </row>
    <row r="206" ht="19.95" customHeight="1" spans="1:3">
      <c r="A206" s="565">
        <v>2070204</v>
      </c>
      <c r="B206" s="567" t="s">
        <v>380</v>
      </c>
      <c r="C206" s="289">
        <v>1821</v>
      </c>
    </row>
    <row r="207" ht="19.95" customHeight="1" spans="1:3">
      <c r="A207" s="565">
        <v>2070205</v>
      </c>
      <c r="B207" s="567" t="s">
        <v>381</v>
      </c>
      <c r="C207" s="289">
        <v>1230</v>
      </c>
    </row>
    <row r="208" ht="19.95" customHeight="1" spans="1:3">
      <c r="A208" s="565">
        <v>20703</v>
      </c>
      <c r="B208" s="566" t="s">
        <v>382</v>
      </c>
      <c r="C208" s="289">
        <v>20</v>
      </c>
    </row>
    <row r="209" ht="19.95" customHeight="1" spans="1:3">
      <c r="A209" s="565">
        <v>2070308</v>
      </c>
      <c r="B209" s="567" t="s">
        <v>383</v>
      </c>
      <c r="C209" s="289">
        <v>20</v>
      </c>
    </row>
    <row r="210" ht="19.95" customHeight="1" spans="1:3">
      <c r="A210" s="565">
        <v>20706</v>
      </c>
      <c r="B210" s="566" t="s">
        <v>384</v>
      </c>
      <c r="C210" s="289">
        <v>309</v>
      </c>
    </row>
    <row r="211" ht="19.95" customHeight="1" spans="1:3">
      <c r="A211" s="565">
        <v>2070604</v>
      </c>
      <c r="B211" s="567" t="s">
        <v>385</v>
      </c>
      <c r="C211" s="289">
        <v>272</v>
      </c>
    </row>
    <row r="212" ht="19.95" customHeight="1" spans="1:3">
      <c r="A212" s="565">
        <v>2070605</v>
      </c>
      <c r="B212" s="567" t="s">
        <v>386</v>
      </c>
      <c r="C212" s="289">
        <v>25</v>
      </c>
    </row>
    <row r="213" ht="19.95" customHeight="1" spans="1:3">
      <c r="A213" s="565">
        <v>2070699</v>
      </c>
      <c r="B213" s="567" t="s">
        <v>387</v>
      </c>
      <c r="C213" s="289">
        <v>12</v>
      </c>
    </row>
    <row r="214" ht="19.95" customHeight="1" spans="1:3">
      <c r="A214" s="565">
        <v>20708</v>
      </c>
      <c r="B214" s="566" t="s">
        <v>388</v>
      </c>
      <c r="C214" s="289">
        <v>2729</v>
      </c>
    </row>
    <row r="215" ht="19.95" customHeight="1" spans="1:3">
      <c r="A215" s="565">
        <v>2070807</v>
      </c>
      <c r="B215" s="567" t="s">
        <v>389</v>
      </c>
      <c r="C215" s="289">
        <v>220</v>
      </c>
    </row>
    <row r="216" ht="19.95" customHeight="1" spans="1:3">
      <c r="A216" s="565">
        <v>2070808</v>
      </c>
      <c r="B216" s="567" t="s">
        <v>390</v>
      </c>
      <c r="C216" s="289">
        <v>2451</v>
      </c>
    </row>
    <row r="217" ht="19.95" customHeight="1" spans="1:3">
      <c r="A217" s="565">
        <v>2070899</v>
      </c>
      <c r="B217" s="567" t="s">
        <v>391</v>
      </c>
      <c r="C217" s="289">
        <v>58</v>
      </c>
    </row>
    <row r="218" ht="19.95" customHeight="1" spans="1:3">
      <c r="A218" s="565">
        <v>20799</v>
      </c>
      <c r="B218" s="566" t="s">
        <v>392</v>
      </c>
      <c r="C218" s="289">
        <v>947</v>
      </c>
    </row>
    <row r="219" ht="19.95" customHeight="1" spans="1:3">
      <c r="A219" s="565">
        <v>2079903</v>
      </c>
      <c r="B219" s="567" t="s">
        <v>393</v>
      </c>
      <c r="C219" s="289">
        <v>772</v>
      </c>
    </row>
    <row r="220" ht="19.95" customHeight="1" spans="1:3">
      <c r="A220" s="565">
        <v>2079999</v>
      </c>
      <c r="B220" s="567" t="s">
        <v>392</v>
      </c>
      <c r="C220" s="289">
        <v>175</v>
      </c>
    </row>
    <row r="221" ht="19.95" customHeight="1" spans="1:3">
      <c r="A221" s="565">
        <v>208</v>
      </c>
      <c r="B221" s="287" t="s">
        <v>394</v>
      </c>
      <c r="C221" s="289">
        <v>31732</v>
      </c>
    </row>
    <row r="222" ht="19.95" customHeight="1" spans="1:3">
      <c r="A222" s="565">
        <v>20801</v>
      </c>
      <c r="B222" s="566" t="s">
        <v>395</v>
      </c>
      <c r="C222" s="289">
        <v>2248</v>
      </c>
    </row>
    <row r="223" ht="19.95" customHeight="1" spans="1:3">
      <c r="A223" s="565">
        <v>2080101</v>
      </c>
      <c r="B223" s="567" t="s">
        <v>238</v>
      </c>
      <c r="C223" s="289">
        <v>544</v>
      </c>
    </row>
    <row r="224" ht="19.95" customHeight="1" spans="1:3">
      <c r="A224" s="565">
        <v>2080102</v>
      </c>
      <c r="B224" s="567" t="s">
        <v>239</v>
      </c>
      <c r="C224" s="289">
        <v>27</v>
      </c>
    </row>
    <row r="225" ht="19.95" customHeight="1" spans="1:3">
      <c r="A225" s="565">
        <v>2080105</v>
      </c>
      <c r="B225" s="567" t="s">
        <v>396</v>
      </c>
      <c r="C225" s="289">
        <v>135</v>
      </c>
    </row>
    <row r="226" ht="19.95" customHeight="1" spans="1:3">
      <c r="A226" s="565">
        <v>2080106</v>
      </c>
      <c r="B226" s="567" t="s">
        <v>397</v>
      </c>
      <c r="C226" s="289">
        <v>161</v>
      </c>
    </row>
    <row r="227" ht="19.95" customHeight="1" spans="1:3">
      <c r="A227" s="565">
        <v>2080108</v>
      </c>
      <c r="B227" s="567" t="s">
        <v>266</v>
      </c>
      <c r="C227" s="289">
        <v>158</v>
      </c>
    </row>
    <row r="228" ht="19.95" customHeight="1" spans="1:3">
      <c r="A228" s="565">
        <v>2080109</v>
      </c>
      <c r="B228" s="567" t="s">
        <v>398</v>
      </c>
      <c r="C228" s="289">
        <v>413</v>
      </c>
    </row>
    <row r="229" ht="19.95" customHeight="1" spans="1:3">
      <c r="A229" s="565">
        <v>2080110</v>
      </c>
      <c r="B229" s="567" t="s">
        <v>399</v>
      </c>
      <c r="C229" s="289">
        <v>6</v>
      </c>
    </row>
    <row r="230" ht="19.95" customHeight="1" spans="1:3">
      <c r="A230" s="565">
        <v>2080111</v>
      </c>
      <c r="B230" s="567" t="s">
        <v>400</v>
      </c>
      <c r="C230" s="289">
        <v>327</v>
      </c>
    </row>
    <row r="231" ht="19.95" customHeight="1" spans="1:3">
      <c r="A231" s="565">
        <v>2080112</v>
      </c>
      <c r="B231" s="567" t="s">
        <v>401</v>
      </c>
      <c r="C231" s="289">
        <v>33</v>
      </c>
    </row>
    <row r="232" ht="19.95" customHeight="1" spans="1:3">
      <c r="A232" s="565">
        <v>2080116</v>
      </c>
      <c r="B232" s="567" t="s">
        <v>402</v>
      </c>
      <c r="C232" s="289">
        <v>283</v>
      </c>
    </row>
    <row r="233" ht="19.95" customHeight="1" spans="1:3">
      <c r="A233" s="565">
        <v>2080199</v>
      </c>
      <c r="B233" s="567" t="s">
        <v>403</v>
      </c>
      <c r="C233" s="289">
        <v>161</v>
      </c>
    </row>
    <row r="234" ht="19.95" customHeight="1" spans="1:3">
      <c r="A234" s="565">
        <v>20802</v>
      </c>
      <c r="B234" s="566" t="s">
        <v>404</v>
      </c>
      <c r="C234" s="289">
        <v>465</v>
      </c>
    </row>
    <row r="235" ht="19.95" customHeight="1" spans="1:3">
      <c r="A235" s="565">
        <v>2080201</v>
      </c>
      <c r="B235" s="567" t="s">
        <v>238</v>
      </c>
      <c r="C235" s="289">
        <v>340</v>
      </c>
    </row>
    <row r="236" ht="19.95" customHeight="1" spans="1:3">
      <c r="A236" s="565">
        <v>2080202</v>
      </c>
      <c r="B236" s="567" t="s">
        <v>239</v>
      </c>
      <c r="C236" s="289">
        <v>66</v>
      </c>
    </row>
    <row r="237" ht="19.95" customHeight="1" spans="1:3">
      <c r="A237" s="565">
        <v>2080207</v>
      </c>
      <c r="B237" s="567" t="s">
        <v>405</v>
      </c>
      <c r="C237" s="289">
        <v>29</v>
      </c>
    </row>
    <row r="238" ht="19.95" customHeight="1" spans="1:3">
      <c r="A238" s="565">
        <v>2080299</v>
      </c>
      <c r="B238" s="567" t="s">
        <v>406</v>
      </c>
      <c r="C238" s="289">
        <v>30</v>
      </c>
    </row>
    <row r="239" ht="19.95" customHeight="1" spans="1:3">
      <c r="A239" s="565">
        <v>20805</v>
      </c>
      <c r="B239" s="566" t="s">
        <v>407</v>
      </c>
      <c r="C239" s="289">
        <v>19092</v>
      </c>
    </row>
    <row r="240" ht="19.95" customHeight="1" spans="1:3">
      <c r="A240" s="565">
        <v>2080501</v>
      </c>
      <c r="B240" s="567" t="s">
        <v>408</v>
      </c>
      <c r="C240" s="289">
        <v>3902</v>
      </c>
    </row>
    <row r="241" ht="19.95" customHeight="1" spans="1:3">
      <c r="A241" s="565">
        <v>2080502</v>
      </c>
      <c r="B241" s="567" t="s">
        <v>409</v>
      </c>
      <c r="C241" s="289">
        <v>750</v>
      </c>
    </row>
    <row r="242" ht="19.95" customHeight="1" spans="1:3">
      <c r="A242" s="565">
        <v>2080503</v>
      </c>
      <c r="B242" s="567" t="s">
        <v>410</v>
      </c>
      <c r="C242" s="289">
        <v>324</v>
      </c>
    </row>
    <row r="243" ht="19.95" customHeight="1" spans="1:3">
      <c r="A243" s="565">
        <v>2080505</v>
      </c>
      <c r="B243" s="567" t="s">
        <v>411</v>
      </c>
      <c r="C243" s="289">
        <v>7072</v>
      </c>
    </row>
    <row r="244" ht="19.95" customHeight="1" spans="1:3">
      <c r="A244" s="565">
        <v>2080506</v>
      </c>
      <c r="B244" s="567" t="s">
        <v>412</v>
      </c>
      <c r="C244" s="289">
        <v>106</v>
      </c>
    </row>
    <row r="245" ht="19.95" customHeight="1" spans="1:3">
      <c r="A245" s="565">
        <v>2080507</v>
      </c>
      <c r="B245" s="567" t="s">
        <v>413</v>
      </c>
      <c r="C245" s="289">
        <v>6908</v>
      </c>
    </row>
    <row r="246" ht="19.95" customHeight="1" spans="1:3">
      <c r="A246" s="565">
        <v>2080599</v>
      </c>
      <c r="B246" s="567" t="s">
        <v>414</v>
      </c>
      <c r="C246" s="289">
        <v>30</v>
      </c>
    </row>
    <row r="247" ht="19.95" customHeight="1" spans="1:3">
      <c r="A247" s="565">
        <v>20806</v>
      </c>
      <c r="B247" s="566" t="s">
        <v>415</v>
      </c>
      <c r="C247" s="289">
        <v>582</v>
      </c>
    </row>
    <row r="248" ht="19.95" customHeight="1" spans="1:3">
      <c r="A248" s="565">
        <v>2080601</v>
      </c>
      <c r="B248" s="567" t="s">
        <v>416</v>
      </c>
      <c r="C248" s="289">
        <v>582</v>
      </c>
    </row>
    <row r="249" ht="19.95" customHeight="1" spans="1:3">
      <c r="A249" s="565">
        <v>20807</v>
      </c>
      <c r="B249" s="566" t="s">
        <v>417</v>
      </c>
      <c r="C249" s="289">
        <v>2445</v>
      </c>
    </row>
    <row r="250" ht="19.95" customHeight="1" spans="1:3">
      <c r="A250" s="565">
        <v>2080799</v>
      </c>
      <c r="B250" s="567" t="s">
        <v>418</v>
      </c>
      <c r="C250" s="289">
        <v>2445</v>
      </c>
    </row>
    <row r="251" ht="19.95" customHeight="1" spans="1:3">
      <c r="A251" s="565">
        <v>20808</v>
      </c>
      <c r="B251" s="566" t="s">
        <v>419</v>
      </c>
      <c r="C251" s="289">
        <v>131</v>
      </c>
    </row>
    <row r="252" ht="19.95" customHeight="1" spans="1:3">
      <c r="A252" s="565">
        <v>2080804</v>
      </c>
      <c r="B252" s="567" t="s">
        <v>420</v>
      </c>
      <c r="C252" s="289">
        <v>81</v>
      </c>
    </row>
    <row r="253" ht="19.95" customHeight="1" spans="1:3">
      <c r="A253" s="565">
        <v>2080899</v>
      </c>
      <c r="B253" s="567" t="s">
        <v>421</v>
      </c>
      <c r="C253" s="289">
        <v>50</v>
      </c>
    </row>
    <row r="254" ht="19.95" customHeight="1" spans="1:3">
      <c r="A254" s="565">
        <v>20809</v>
      </c>
      <c r="B254" s="566" t="s">
        <v>422</v>
      </c>
      <c r="C254" s="289">
        <v>1529</v>
      </c>
    </row>
    <row r="255" ht="19.95" customHeight="1" spans="1:3">
      <c r="A255" s="565">
        <v>2080901</v>
      </c>
      <c r="B255" s="567" t="s">
        <v>423</v>
      </c>
      <c r="C255" s="289">
        <v>25</v>
      </c>
    </row>
    <row r="256" ht="19.95" customHeight="1" spans="1:3">
      <c r="A256" s="565">
        <v>2080902</v>
      </c>
      <c r="B256" s="567" t="s">
        <v>424</v>
      </c>
      <c r="C256" s="289">
        <v>869</v>
      </c>
    </row>
    <row r="257" ht="19.95" customHeight="1" spans="1:3">
      <c r="A257" s="565">
        <v>2080903</v>
      </c>
      <c r="B257" s="567" t="s">
        <v>425</v>
      </c>
      <c r="C257" s="289">
        <v>61</v>
      </c>
    </row>
    <row r="258" ht="19.95" customHeight="1" spans="1:3">
      <c r="A258" s="565">
        <v>2080905</v>
      </c>
      <c r="B258" s="567" t="s">
        <v>426</v>
      </c>
      <c r="C258" s="289">
        <v>398</v>
      </c>
    </row>
    <row r="259" ht="19.95" customHeight="1" spans="1:3">
      <c r="A259" s="565">
        <v>2080999</v>
      </c>
      <c r="B259" s="567" t="s">
        <v>427</v>
      </c>
      <c r="C259" s="289">
        <v>176</v>
      </c>
    </row>
    <row r="260" ht="19.95" customHeight="1" spans="1:3">
      <c r="A260" s="565">
        <v>20810</v>
      </c>
      <c r="B260" s="566" t="s">
        <v>428</v>
      </c>
      <c r="C260" s="289">
        <v>785</v>
      </c>
    </row>
    <row r="261" ht="19.95" customHeight="1" spans="1:3">
      <c r="A261" s="565">
        <v>2081001</v>
      </c>
      <c r="B261" s="567" t="s">
        <v>429</v>
      </c>
      <c r="C261" s="289">
        <v>159</v>
      </c>
    </row>
    <row r="262" ht="19.95" customHeight="1" spans="1:3">
      <c r="A262" s="565">
        <v>2081002</v>
      </c>
      <c r="B262" s="567" t="s">
        <v>430</v>
      </c>
      <c r="C262" s="289">
        <v>60</v>
      </c>
    </row>
    <row r="263" ht="19.95" customHeight="1" spans="1:3">
      <c r="A263" s="565">
        <v>2081004</v>
      </c>
      <c r="B263" s="567" t="s">
        <v>431</v>
      </c>
      <c r="C263" s="289">
        <v>27</v>
      </c>
    </row>
    <row r="264" ht="19.95" customHeight="1" spans="1:3">
      <c r="A264" s="565">
        <v>2081005</v>
      </c>
      <c r="B264" s="567" t="s">
        <v>432</v>
      </c>
      <c r="C264" s="289">
        <v>195</v>
      </c>
    </row>
    <row r="265" ht="19.95" customHeight="1" spans="1:3">
      <c r="A265" s="565">
        <v>2081006</v>
      </c>
      <c r="B265" s="567" t="s">
        <v>433</v>
      </c>
      <c r="C265" s="289">
        <v>301</v>
      </c>
    </row>
    <row r="266" ht="19.95" customHeight="1" spans="1:3">
      <c r="A266" s="565">
        <v>2081099</v>
      </c>
      <c r="B266" s="567" t="s">
        <v>434</v>
      </c>
      <c r="C266" s="289">
        <v>43</v>
      </c>
    </row>
    <row r="267" ht="19.95" customHeight="1" spans="1:3">
      <c r="A267" s="565">
        <v>20811</v>
      </c>
      <c r="B267" s="566" t="s">
        <v>435</v>
      </c>
      <c r="C267" s="289">
        <v>1272</v>
      </c>
    </row>
    <row r="268" ht="19.95" customHeight="1" spans="1:3">
      <c r="A268" s="565">
        <v>2081101</v>
      </c>
      <c r="B268" s="567" t="s">
        <v>238</v>
      </c>
      <c r="C268" s="289">
        <v>173</v>
      </c>
    </row>
    <row r="269" ht="19.95" customHeight="1" spans="1:3">
      <c r="A269" s="565">
        <v>2081102</v>
      </c>
      <c r="B269" s="567" t="s">
        <v>239</v>
      </c>
      <c r="C269" s="289">
        <v>29</v>
      </c>
    </row>
    <row r="270" ht="19.95" customHeight="1" spans="1:3">
      <c r="A270" s="565">
        <v>2081104</v>
      </c>
      <c r="B270" s="567" t="s">
        <v>436</v>
      </c>
      <c r="C270" s="289">
        <v>117</v>
      </c>
    </row>
    <row r="271" ht="19.95" customHeight="1" spans="1:3">
      <c r="A271" s="565">
        <v>2081105</v>
      </c>
      <c r="B271" s="567" t="s">
        <v>437</v>
      </c>
      <c r="C271" s="289">
        <v>193</v>
      </c>
    </row>
    <row r="272" ht="19.95" customHeight="1" spans="1:3">
      <c r="A272" s="565">
        <v>2081106</v>
      </c>
      <c r="B272" s="567" t="s">
        <v>438</v>
      </c>
      <c r="C272" s="289">
        <v>30</v>
      </c>
    </row>
    <row r="273" ht="19.95" customHeight="1" spans="1:3">
      <c r="A273" s="565">
        <v>2081107</v>
      </c>
      <c r="B273" s="567" t="s">
        <v>439</v>
      </c>
      <c r="C273" s="289">
        <v>1</v>
      </c>
    </row>
    <row r="274" ht="19.95" customHeight="1" spans="1:3">
      <c r="A274" s="565">
        <v>2081199</v>
      </c>
      <c r="B274" s="567" t="s">
        <v>440</v>
      </c>
      <c r="C274" s="289">
        <v>729</v>
      </c>
    </row>
    <row r="275" ht="19.95" customHeight="1" spans="1:3">
      <c r="A275" s="565">
        <v>20816</v>
      </c>
      <c r="B275" s="566" t="s">
        <v>441</v>
      </c>
      <c r="C275" s="289">
        <v>104</v>
      </c>
    </row>
    <row r="276" ht="19.95" customHeight="1" spans="1:3">
      <c r="A276" s="565">
        <v>2081601</v>
      </c>
      <c r="B276" s="567" t="s">
        <v>238</v>
      </c>
      <c r="C276" s="289">
        <v>91</v>
      </c>
    </row>
    <row r="277" ht="19.95" customHeight="1" spans="1:3">
      <c r="A277" s="565">
        <v>2081602</v>
      </c>
      <c r="B277" s="567" t="s">
        <v>239</v>
      </c>
      <c r="C277" s="289">
        <v>3</v>
      </c>
    </row>
    <row r="278" ht="19.95" customHeight="1" spans="1:3">
      <c r="A278" s="565">
        <v>2081699</v>
      </c>
      <c r="B278" s="567" t="s">
        <v>442</v>
      </c>
      <c r="C278" s="289">
        <v>10</v>
      </c>
    </row>
    <row r="279" ht="19.95" customHeight="1" spans="1:3">
      <c r="A279" s="565">
        <v>20820</v>
      </c>
      <c r="B279" s="566" t="s">
        <v>443</v>
      </c>
      <c r="C279" s="289">
        <v>261</v>
      </c>
    </row>
    <row r="280" ht="19.95" customHeight="1" spans="1:3">
      <c r="A280" s="565">
        <v>2082002</v>
      </c>
      <c r="B280" s="567" t="s">
        <v>444</v>
      </c>
      <c r="C280" s="289">
        <v>261</v>
      </c>
    </row>
    <row r="281" ht="19.95" customHeight="1" spans="1:3">
      <c r="A281" s="565">
        <v>20825</v>
      </c>
      <c r="B281" s="566" t="s">
        <v>445</v>
      </c>
      <c r="C281" s="289">
        <v>220</v>
      </c>
    </row>
    <row r="282" ht="19.95" customHeight="1" spans="1:3">
      <c r="A282" s="565">
        <v>2082501</v>
      </c>
      <c r="B282" s="567" t="s">
        <v>446</v>
      </c>
      <c r="C282" s="289">
        <v>72</v>
      </c>
    </row>
    <row r="283" ht="19.95" customHeight="1" spans="1:3">
      <c r="A283" s="565">
        <v>2082502</v>
      </c>
      <c r="B283" s="567" t="s">
        <v>447</v>
      </c>
      <c r="C283" s="289">
        <v>148</v>
      </c>
    </row>
    <row r="284" ht="19.95" customHeight="1" spans="1:3">
      <c r="A284" s="565">
        <v>20826</v>
      </c>
      <c r="B284" s="566" t="s">
        <v>448</v>
      </c>
      <c r="C284" s="289">
        <v>1682</v>
      </c>
    </row>
    <row r="285" ht="19.95" customHeight="1" spans="1:3">
      <c r="A285" s="565">
        <v>2082601</v>
      </c>
      <c r="B285" s="567" t="s">
        <v>449</v>
      </c>
      <c r="C285" s="289">
        <v>1682</v>
      </c>
    </row>
    <row r="286" ht="19.95" customHeight="1" spans="1:3">
      <c r="A286" s="565">
        <v>20828</v>
      </c>
      <c r="B286" s="566" t="s">
        <v>450</v>
      </c>
      <c r="C286" s="289">
        <v>704</v>
      </c>
    </row>
    <row r="287" ht="19.95" customHeight="1" spans="1:3">
      <c r="A287" s="565">
        <v>2082801</v>
      </c>
      <c r="B287" s="567" t="s">
        <v>238</v>
      </c>
      <c r="C287" s="289">
        <v>330</v>
      </c>
    </row>
    <row r="288" ht="19.95" customHeight="1" spans="1:3">
      <c r="A288" s="565">
        <v>2082802</v>
      </c>
      <c r="B288" s="567" t="s">
        <v>239</v>
      </c>
      <c r="C288" s="289">
        <v>39</v>
      </c>
    </row>
    <row r="289" ht="19.95" customHeight="1" spans="1:3">
      <c r="A289" s="565">
        <v>2082804</v>
      </c>
      <c r="B289" s="567" t="s">
        <v>451</v>
      </c>
      <c r="C289" s="289">
        <v>125</v>
      </c>
    </row>
    <row r="290" ht="19.95" customHeight="1" spans="1:3">
      <c r="A290" s="565">
        <v>2082850</v>
      </c>
      <c r="B290" s="567" t="s">
        <v>255</v>
      </c>
      <c r="C290" s="289">
        <v>78</v>
      </c>
    </row>
    <row r="291" ht="19.95" customHeight="1" spans="1:3">
      <c r="A291" s="565">
        <v>2082899</v>
      </c>
      <c r="B291" s="567" t="s">
        <v>452</v>
      </c>
      <c r="C291" s="289">
        <v>132</v>
      </c>
    </row>
    <row r="292" ht="19.95" customHeight="1" spans="1:3">
      <c r="A292" s="565">
        <v>20899</v>
      </c>
      <c r="B292" s="566" t="s">
        <v>453</v>
      </c>
      <c r="C292" s="289">
        <v>212</v>
      </c>
    </row>
    <row r="293" ht="19.95" customHeight="1" spans="1:3">
      <c r="A293" s="565">
        <v>2089999</v>
      </c>
      <c r="B293" s="567" t="s">
        <v>453</v>
      </c>
      <c r="C293" s="289">
        <v>212</v>
      </c>
    </row>
    <row r="294" ht="19.95" customHeight="1" spans="1:3">
      <c r="A294" s="565">
        <v>210</v>
      </c>
      <c r="B294" s="287" t="s">
        <v>454</v>
      </c>
      <c r="C294" s="289">
        <v>16094</v>
      </c>
    </row>
    <row r="295" ht="19.95" customHeight="1" spans="1:3">
      <c r="A295" s="565">
        <v>21001</v>
      </c>
      <c r="B295" s="566" t="s">
        <v>455</v>
      </c>
      <c r="C295" s="289">
        <v>743</v>
      </c>
    </row>
    <row r="296" ht="19.95" customHeight="1" spans="1:3">
      <c r="A296" s="565">
        <v>2100101</v>
      </c>
      <c r="B296" s="567" t="s">
        <v>238</v>
      </c>
      <c r="C296" s="289">
        <v>591</v>
      </c>
    </row>
    <row r="297" ht="19.95" customHeight="1" spans="1:3">
      <c r="A297" s="565">
        <v>2100102</v>
      </c>
      <c r="B297" s="567" t="s">
        <v>239</v>
      </c>
      <c r="C297" s="289">
        <v>12</v>
      </c>
    </row>
    <row r="298" ht="19.95" customHeight="1" spans="1:3">
      <c r="A298" s="565">
        <v>2100199</v>
      </c>
      <c r="B298" s="567" t="s">
        <v>456</v>
      </c>
      <c r="C298" s="289">
        <v>140</v>
      </c>
    </row>
    <row r="299" ht="19.95" customHeight="1" spans="1:3">
      <c r="A299" s="565">
        <v>21002</v>
      </c>
      <c r="B299" s="566" t="s">
        <v>457</v>
      </c>
      <c r="C299" s="289">
        <v>4991</v>
      </c>
    </row>
    <row r="300" ht="19.95" customHeight="1" spans="1:3">
      <c r="A300" s="565">
        <v>2100201</v>
      </c>
      <c r="B300" s="567" t="s">
        <v>458</v>
      </c>
      <c r="C300" s="289">
        <v>220</v>
      </c>
    </row>
    <row r="301" ht="19.95" customHeight="1" spans="1:3">
      <c r="A301" s="565">
        <v>2100202</v>
      </c>
      <c r="B301" s="567" t="s">
        <v>459</v>
      </c>
      <c r="C301" s="289">
        <v>2010</v>
      </c>
    </row>
    <row r="302" ht="19.95" customHeight="1" spans="1:3">
      <c r="A302" s="565">
        <v>2100206</v>
      </c>
      <c r="B302" s="567" t="s">
        <v>460</v>
      </c>
      <c r="C302" s="289">
        <v>1000</v>
      </c>
    </row>
    <row r="303" ht="19.95" customHeight="1" spans="1:3">
      <c r="A303" s="565">
        <v>2100299</v>
      </c>
      <c r="B303" s="567" t="s">
        <v>461</v>
      </c>
      <c r="C303" s="289">
        <v>1761</v>
      </c>
    </row>
    <row r="304" ht="19.95" customHeight="1" spans="1:3">
      <c r="A304" s="565">
        <v>21003</v>
      </c>
      <c r="B304" s="566" t="s">
        <v>462</v>
      </c>
      <c r="C304" s="289">
        <v>95</v>
      </c>
    </row>
    <row r="305" ht="19.95" customHeight="1" spans="1:3">
      <c r="A305" s="565">
        <v>2100399</v>
      </c>
      <c r="B305" s="567" t="s">
        <v>463</v>
      </c>
      <c r="C305" s="289">
        <v>95</v>
      </c>
    </row>
    <row r="306" ht="19.95" customHeight="1" spans="1:3">
      <c r="A306" s="565">
        <v>21004</v>
      </c>
      <c r="B306" s="566" t="s">
        <v>464</v>
      </c>
      <c r="C306" s="289">
        <v>4451</v>
      </c>
    </row>
    <row r="307" ht="19.95" customHeight="1" spans="1:3">
      <c r="A307" s="565">
        <v>2100401</v>
      </c>
      <c r="B307" s="567" t="s">
        <v>465</v>
      </c>
      <c r="C307" s="289">
        <v>1793</v>
      </c>
    </row>
    <row r="308" ht="19.95" customHeight="1" spans="1:3">
      <c r="A308" s="565">
        <v>2100402</v>
      </c>
      <c r="B308" s="567" t="s">
        <v>466</v>
      </c>
      <c r="C308" s="289">
        <v>236</v>
      </c>
    </row>
    <row r="309" ht="19.95" customHeight="1" spans="1:3">
      <c r="A309" s="565">
        <v>2100403</v>
      </c>
      <c r="B309" s="567" t="s">
        <v>467</v>
      </c>
      <c r="C309" s="289">
        <v>150</v>
      </c>
    </row>
    <row r="310" ht="19.95" customHeight="1" spans="1:3">
      <c r="A310" s="565">
        <v>2100406</v>
      </c>
      <c r="B310" s="567" t="s">
        <v>468</v>
      </c>
      <c r="C310" s="289">
        <v>224</v>
      </c>
    </row>
    <row r="311" ht="19.95" customHeight="1" spans="1:3">
      <c r="A311" s="565">
        <v>2100408</v>
      </c>
      <c r="B311" s="567" t="s">
        <v>469</v>
      </c>
      <c r="C311" s="289">
        <v>259</v>
      </c>
    </row>
    <row r="312" ht="19.95" customHeight="1" spans="1:3">
      <c r="A312" s="565">
        <v>2100409</v>
      </c>
      <c r="B312" s="567" t="s">
        <v>470</v>
      </c>
      <c r="C312" s="289">
        <v>1607</v>
      </c>
    </row>
    <row r="313" ht="19.95" customHeight="1" spans="1:3">
      <c r="A313" s="565">
        <v>2100410</v>
      </c>
      <c r="B313" s="567" t="s">
        <v>471</v>
      </c>
      <c r="C313" s="289">
        <v>120</v>
      </c>
    </row>
    <row r="314" ht="19.95" customHeight="1" spans="1:3">
      <c r="A314" s="565">
        <v>2100499</v>
      </c>
      <c r="B314" s="567" t="s">
        <v>472</v>
      </c>
      <c r="C314" s="289">
        <v>62</v>
      </c>
    </row>
    <row r="315" ht="19.95" customHeight="1" spans="1:3">
      <c r="A315" s="565">
        <v>21006</v>
      </c>
      <c r="B315" s="566" t="s">
        <v>473</v>
      </c>
      <c r="C315" s="289">
        <v>177</v>
      </c>
    </row>
    <row r="316" ht="19.95" customHeight="1" spans="1:3">
      <c r="A316" s="565">
        <v>2100601</v>
      </c>
      <c r="B316" s="567" t="s">
        <v>474</v>
      </c>
      <c r="C316" s="289">
        <v>50</v>
      </c>
    </row>
    <row r="317" ht="19.95" customHeight="1" spans="1:3">
      <c r="A317" s="565">
        <v>2100699</v>
      </c>
      <c r="B317" s="567" t="s">
        <v>475</v>
      </c>
      <c r="C317" s="289">
        <v>127</v>
      </c>
    </row>
    <row r="318" ht="19.95" customHeight="1" spans="1:3">
      <c r="A318" s="565">
        <v>21007</v>
      </c>
      <c r="B318" s="566" t="s">
        <v>476</v>
      </c>
      <c r="C318" s="289">
        <v>184</v>
      </c>
    </row>
    <row r="319" ht="19.95" customHeight="1" spans="1:3">
      <c r="A319" s="565">
        <v>2100716</v>
      </c>
      <c r="B319" s="567" t="s">
        <v>477</v>
      </c>
      <c r="C319" s="289">
        <v>19</v>
      </c>
    </row>
    <row r="320" ht="19.95" customHeight="1" spans="1:3">
      <c r="A320" s="565">
        <v>2100717</v>
      </c>
      <c r="B320" s="567" t="s">
        <v>478</v>
      </c>
      <c r="C320" s="289">
        <v>25</v>
      </c>
    </row>
    <row r="321" ht="19.95" customHeight="1" spans="1:3">
      <c r="A321" s="565">
        <v>2100799</v>
      </c>
      <c r="B321" s="567" t="s">
        <v>479</v>
      </c>
      <c r="C321" s="289">
        <v>140</v>
      </c>
    </row>
    <row r="322" ht="19.95" customHeight="1" spans="1:3">
      <c r="A322" s="565">
        <v>21011</v>
      </c>
      <c r="B322" s="566" t="s">
        <v>480</v>
      </c>
      <c r="C322" s="289">
        <v>3495</v>
      </c>
    </row>
    <row r="323" ht="19.95" customHeight="1" spans="1:3">
      <c r="A323" s="565">
        <v>2101101</v>
      </c>
      <c r="B323" s="567" t="s">
        <v>481</v>
      </c>
      <c r="C323" s="289">
        <v>2582</v>
      </c>
    </row>
    <row r="324" ht="19.95" customHeight="1" spans="1:3">
      <c r="A324" s="565">
        <v>2101102</v>
      </c>
      <c r="B324" s="567" t="s">
        <v>482</v>
      </c>
      <c r="C324" s="289">
        <v>893</v>
      </c>
    </row>
    <row r="325" ht="19.95" customHeight="1" spans="1:3">
      <c r="A325" s="565">
        <v>2101199</v>
      </c>
      <c r="B325" s="567" t="s">
        <v>483</v>
      </c>
      <c r="C325" s="289">
        <v>20</v>
      </c>
    </row>
    <row r="326" ht="19.95" customHeight="1" spans="1:3">
      <c r="A326" s="565">
        <v>21012</v>
      </c>
      <c r="B326" s="566" t="s">
        <v>484</v>
      </c>
      <c r="C326" s="289">
        <v>275</v>
      </c>
    </row>
    <row r="327" ht="19.95" customHeight="1" spans="1:3">
      <c r="A327" s="565">
        <v>2101202</v>
      </c>
      <c r="B327" s="567" t="s">
        <v>485</v>
      </c>
      <c r="C327" s="289">
        <v>275</v>
      </c>
    </row>
    <row r="328" ht="19.95" customHeight="1" spans="1:3">
      <c r="A328" s="565">
        <v>21013</v>
      </c>
      <c r="B328" s="566" t="s">
        <v>486</v>
      </c>
      <c r="C328" s="289">
        <v>132</v>
      </c>
    </row>
    <row r="329" ht="19.95" customHeight="1" spans="1:3">
      <c r="A329" s="565">
        <v>2101301</v>
      </c>
      <c r="B329" s="567" t="s">
        <v>487</v>
      </c>
      <c r="C329" s="289">
        <v>1</v>
      </c>
    </row>
    <row r="330" ht="19.95" customHeight="1" spans="1:3">
      <c r="A330" s="565">
        <v>2101302</v>
      </c>
      <c r="B330" s="567" t="s">
        <v>488</v>
      </c>
      <c r="C330" s="289">
        <v>81</v>
      </c>
    </row>
    <row r="331" ht="19.95" customHeight="1" spans="1:3">
      <c r="A331" s="565">
        <v>2101399</v>
      </c>
      <c r="B331" s="567" t="s">
        <v>489</v>
      </c>
      <c r="C331" s="289">
        <v>50</v>
      </c>
    </row>
    <row r="332" ht="19.95" customHeight="1" spans="1:3">
      <c r="A332" s="565">
        <v>21014</v>
      </c>
      <c r="B332" s="566" t="s">
        <v>490</v>
      </c>
      <c r="C332" s="289">
        <v>17</v>
      </c>
    </row>
    <row r="333" ht="19.95" customHeight="1" spans="1:3">
      <c r="A333" s="565">
        <v>2101499</v>
      </c>
      <c r="B333" s="567" t="s">
        <v>491</v>
      </c>
      <c r="C333" s="289">
        <v>17</v>
      </c>
    </row>
    <row r="334" ht="19.95" customHeight="1" spans="1:3">
      <c r="A334" s="565">
        <v>21015</v>
      </c>
      <c r="B334" s="566" t="s">
        <v>492</v>
      </c>
      <c r="C334" s="289">
        <v>756</v>
      </c>
    </row>
    <row r="335" ht="19.95" customHeight="1" spans="1:3">
      <c r="A335" s="565">
        <v>2101501</v>
      </c>
      <c r="B335" s="567" t="s">
        <v>238</v>
      </c>
      <c r="C335" s="289">
        <v>456</v>
      </c>
    </row>
    <row r="336" ht="19.95" customHeight="1" spans="1:3">
      <c r="A336" s="565">
        <v>2101505</v>
      </c>
      <c r="B336" s="567" t="s">
        <v>493</v>
      </c>
      <c r="C336" s="289">
        <v>110</v>
      </c>
    </row>
    <row r="337" ht="19.95" customHeight="1" spans="1:3">
      <c r="A337" s="565">
        <v>2101506</v>
      </c>
      <c r="B337" s="567" t="s">
        <v>494</v>
      </c>
      <c r="C337" s="289">
        <v>60</v>
      </c>
    </row>
    <row r="338" ht="19.95" customHeight="1" spans="1:3">
      <c r="A338" s="565">
        <v>2101599</v>
      </c>
      <c r="B338" s="567" t="s">
        <v>495</v>
      </c>
      <c r="C338" s="289">
        <v>130</v>
      </c>
    </row>
    <row r="339" ht="19.95" customHeight="1" spans="1:3">
      <c r="A339" s="565">
        <v>21016</v>
      </c>
      <c r="B339" s="566" t="s">
        <v>496</v>
      </c>
      <c r="C339" s="289">
        <v>5</v>
      </c>
    </row>
    <row r="340" ht="19.95" customHeight="1" spans="1:3">
      <c r="A340" s="565">
        <v>2101601</v>
      </c>
      <c r="B340" s="567" t="s">
        <v>496</v>
      </c>
      <c r="C340" s="289">
        <v>5</v>
      </c>
    </row>
    <row r="341" ht="19.95" customHeight="1" spans="1:3">
      <c r="A341" s="565">
        <v>21099</v>
      </c>
      <c r="B341" s="566" t="s">
        <v>497</v>
      </c>
      <c r="C341" s="289">
        <v>773</v>
      </c>
    </row>
    <row r="342" ht="19.95" customHeight="1" spans="1:3">
      <c r="A342" s="565">
        <v>2109999</v>
      </c>
      <c r="B342" s="567" t="s">
        <v>497</v>
      </c>
      <c r="C342" s="289">
        <v>773</v>
      </c>
    </row>
    <row r="343" ht="19.95" customHeight="1" spans="1:3">
      <c r="A343" s="565">
        <v>211</v>
      </c>
      <c r="B343" s="287" t="s">
        <v>498</v>
      </c>
      <c r="C343" s="289">
        <v>23278</v>
      </c>
    </row>
    <row r="344" ht="19.95" customHeight="1" spans="1:3">
      <c r="A344" s="565">
        <v>21101</v>
      </c>
      <c r="B344" s="566" t="s">
        <v>499</v>
      </c>
      <c r="C344" s="289">
        <v>1049</v>
      </c>
    </row>
    <row r="345" ht="19.95" customHeight="1" spans="1:3">
      <c r="A345" s="565">
        <v>2110101</v>
      </c>
      <c r="B345" s="567" t="s">
        <v>238</v>
      </c>
      <c r="C345" s="289">
        <v>468</v>
      </c>
    </row>
    <row r="346" ht="19.95" customHeight="1" spans="1:3">
      <c r="A346" s="565">
        <v>2110102</v>
      </c>
      <c r="B346" s="567" t="s">
        <v>239</v>
      </c>
      <c r="C346" s="289">
        <v>185</v>
      </c>
    </row>
    <row r="347" ht="19.95" customHeight="1" spans="1:3">
      <c r="A347" s="565">
        <v>2110199</v>
      </c>
      <c r="B347" s="567" t="s">
        <v>500</v>
      </c>
      <c r="C347" s="289">
        <v>396</v>
      </c>
    </row>
    <row r="348" ht="19.95" customHeight="1" spans="1:3">
      <c r="A348" s="565">
        <v>21102</v>
      </c>
      <c r="B348" s="566" t="s">
        <v>501</v>
      </c>
      <c r="C348" s="289">
        <v>353</v>
      </c>
    </row>
    <row r="349" ht="19.95" customHeight="1" spans="1:3">
      <c r="A349" s="565">
        <v>2110299</v>
      </c>
      <c r="B349" s="567" t="s">
        <v>502</v>
      </c>
      <c r="C349" s="289">
        <v>353</v>
      </c>
    </row>
    <row r="350" ht="19.95" customHeight="1" spans="1:3">
      <c r="A350" s="565">
        <v>21103</v>
      </c>
      <c r="B350" s="566" t="s">
        <v>503</v>
      </c>
      <c r="C350" s="289">
        <v>7036</v>
      </c>
    </row>
    <row r="351" ht="19.95" customHeight="1" spans="1:3">
      <c r="A351" s="565">
        <v>2110301</v>
      </c>
      <c r="B351" s="567" t="s">
        <v>504</v>
      </c>
      <c r="C351" s="289">
        <v>276</v>
      </c>
    </row>
    <row r="352" ht="19.95" customHeight="1" spans="1:3">
      <c r="A352" s="565">
        <v>2110302</v>
      </c>
      <c r="B352" s="567" t="s">
        <v>505</v>
      </c>
      <c r="C352" s="289">
        <v>6207</v>
      </c>
    </row>
    <row r="353" ht="19.95" customHeight="1" spans="1:3">
      <c r="A353" s="565">
        <v>2110399</v>
      </c>
      <c r="B353" s="567" t="s">
        <v>506</v>
      </c>
      <c r="C353" s="289">
        <v>553</v>
      </c>
    </row>
    <row r="354" ht="19.95" customHeight="1" spans="1:3">
      <c r="A354" s="565">
        <v>21110</v>
      </c>
      <c r="B354" s="566" t="s">
        <v>507</v>
      </c>
      <c r="C354" s="289">
        <v>12844</v>
      </c>
    </row>
    <row r="355" ht="19.95" customHeight="1" spans="1:3">
      <c r="A355" s="565">
        <v>2111001</v>
      </c>
      <c r="B355" s="567" t="s">
        <v>507</v>
      </c>
      <c r="C355" s="289">
        <v>12844</v>
      </c>
    </row>
    <row r="356" ht="19.95" customHeight="1" spans="1:3">
      <c r="A356" s="565">
        <v>21199</v>
      </c>
      <c r="B356" s="566" t="s">
        <v>508</v>
      </c>
      <c r="C356" s="289">
        <v>1996</v>
      </c>
    </row>
    <row r="357" ht="19.95" customHeight="1" spans="1:3">
      <c r="A357" s="565">
        <v>2119999</v>
      </c>
      <c r="B357" s="567" t="s">
        <v>508</v>
      </c>
      <c r="C357" s="289">
        <v>1996</v>
      </c>
    </row>
    <row r="358" ht="19.95" customHeight="1" spans="1:3">
      <c r="A358" s="565">
        <v>212</v>
      </c>
      <c r="B358" s="287" t="s">
        <v>509</v>
      </c>
      <c r="C358" s="289">
        <v>10038</v>
      </c>
    </row>
    <row r="359" ht="19.95" customHeight="1" spans="1:3">
      <c r="A359" s="565">
        <v>21201</v>
      </c>
      <c r="B359" s="566" t="s">
        <v>510</v>
      </c>
      <c r="C359" s="289">
        <v>4683</v>
      </c>
    </row>
    <row r="360" ht="19.95" customHeight="1" spans="1:3">
      <c r="A360" s="565">
        <v>2120101</v>
      </c>
      <c r="B360" s="567" t="s">
        <v>238</v>
      </c>
      <c r="C360" s="289">
        <v>2204</v>
      </c>
    </row>
    <row r="361" ht="19.95" customHeight="1" spans="1:3">
      <c r="A361" s="565">
        <v>2120104</v>
      </c>
      <c r="B361" s="567" t="s">
        <v>511</v>
      </c>
      <c r="C361" s="289">
        <v>1668</v>
      </c>
    </row>
    <row r="362" ht="19.95" customHeight="1" spans="1:3">
      <c r="A362" s="565">
        <v>2120109</v>
      </c>
      <c r="B362" s="567" t="s">
        <v>512</v>
      </c>
      <c r="C362" s="289">
        <v>338</v>
      </c>
    </row>
    <row r="363" ht="19.95" customHeight="1" spans="1:3">
      <c r="A363" s="565">
        <v>2120199</v>
      </c>
      <c r="B363" s="567" t="s">
        <v>513</v>
      </c>
      <c r="C363" s="289">
        <v>473</v>
      </c>
    </row>
    <row r="364" ht="19.95" customHeight="1" spans="1:3">
      <c r="A364" s="565">
        <v>21202</v>
      </c>
      <c r="B364" s="566" t="s">
        <v>514</v>
      </c>
      <c r="C364" s="289">
        <v>263</v>
      </c>
    </row>
    <row r="365" ht="19.95" customHeight="1" spans="1:3">
      <c r="A365" s="565">
        <v>2120201</v>
      </c>
      <c r="B365" s="567" t="s">
        <v>514</v>
      </c>
      <c r="C365" s="289">
        <v>263</v>
      </c>
    </row>
    <row r="366" ht="19.95" customHeight="1" spans="1:3">
      <c r="A366" s="565">
        <v>21203</v>
      </c>
      <c r="B366" s="566" t="s">
        <v>515</v>
      </c>
      <c r="C366" s="289">
        <v>1953</v>
      </c>
    </row>
    <row r="367" ht="19.95" customHeight="1" spans="1:3">
      <c r="A367" s="565">
        <v>2120303</v>
      </c>
      <c r="B367" s="567" t="s">
        <v>516</v>
      </c>
      <c r="C367" s="289">
        <v>78</v>
      </c>
    </row>
    <row r="368" ht="19.95" customHeight="1" spans="1:3">
      <c r="A368" s="565">
        <v>2120399</v>
      </c>
      <c r="B368" s="567" t="s">
        <v>517</v>
      </c>
      <c r="C368" s="289">
        <v>1875</v>
      </c>
    </row>
    <row r="369" ht="19.95" customHeight="1" spans="1:3">
      <c r="A369" s="565">
        <v>21205</v>
      </c>
      <c r="B369" s="566" t="s">
        <v>518</v>
      </c>
      <c r="C369" s="289">
        <v>2607</v>
      </c>
    </row>
    <row r="370" ht="19.95" customHeight="1" spans="1:3">
      <c r="A370" s="565">
        <v>2120501</v>
      </c>
      <c r="B370" s="567" t="s">
        <v>518</v>
      </c>
      <c r="C370" s="289">
        <v>2607</v>
      </c>
    </row>
    <row r="371" ht="19.95" customHeight="1" spans="1:3">
      <c r="A371" s="565">
        <v>21206</v>
      </c>
      <c r="B371" s="566" t="s">
        <v>519</v>
      </c>
      <c r="C371" s="289">
        <v>454</v>
      </c>
    </row>
    <row r="372" ht="19.95" customHeight="1" spans="1:3">
      <c r="A372" s="565">
        <v>2120601</v>
      </c>
      <c r="B372" s="567" t="s">
        <v>519</v>
      </c>
      <c r="C372" s="289">
        <v>454</v>
      </c>
    </row>
    <row r="373" ht="19.95" customHeight="1" spans="1:3">
      <c r="A373" s="565">
        <v>21299</v>
      </c>
      <c r="B373" s="566" t="s">
        <v>520</v>
      </c>
      <c r="C373" s="289">
        <v>78</v>
      </c>
    </row>
    <row r="374" ht="19.95" customHeight="1" spans="1:3">
      <c r="A374" s="565">
        <v>2129999</v>
      </c>
      <c r="B374" s="567" t="s">
        <v>520</v>
      </c>
      <c r="C374" s="289">
        <v>78</v>
      </c>
    </row>
    <row r="375" ht="19.95" customHeight="1" spans="1:3">
      <c r="A375" s="565">
        <v>213</v>
      </c>
      <c r="B375" s="287" t="s">
        <v>521</v>
      </c>
      <c r="C375" s="289">
        <v>11341</v>
      </c>
    </row>
    <row r="376" ht="19.95" customHeight="1" spans="1:3">
      <c r="A376" s="565">
        <v>21301</v>
      </c>
      <c r="B376" s="566" t="s">
        <v>522</v>
      </c>
      <c r="C376" s="289">
        <v>2441</v>
      </c>
    </row>
    <row r="377" ht="19.95" customHeight="1" spans="1:3">
      <c r="A377" s="565">
        <v>2130101</v>
      </c>
      <c r="B377" s="567" t="s">
        <v>238</v>
      </c>
      <c r="C377" s="289">
        <v>1099</v>
      </c>
    </row>
    <row r="378" ht="19.95" customHeight="1" spans="1:3">
      <c r="A378" s="565">
        <v>2130102</v>
      </c>
      <c r="B378" s="567" t="s">
        <v>239</v>
      </c>
      <c r="C378" s="289">
        <v>26</v>
      </c>
    </row>
    <row r="379" ht="19.95" customHeight="1" spans="1:3">
      <c r="A379" s="565">
        <v>2130106</v>
      </c>
      <c r="B379" s="567" t="s">
        <v>523</v>
      </c>
      <c r="C379" s="289">
        <v>11</v>
      </c>
    </row>
    <row r="380" ht="19.95" customHeight="1" spans="1:3">
      <c r="A380" s="565">
        <v>2130108</v>
      </c>
      <c r="B380" s="567" t="s">
        <v>524</v>
      </c>
      <c r="C380" s="289">
        <v>40</v>
      </c>
    </row>
    <row r="381" ht="19.95" customHeight="1" spans="1:3">
      <c r="A381" s="565">
        <v>2130109</v>
      </c>
      <c r="B381" s="567" t="s">
        <v>525</v>
      </c>
      <c r="C381" s="289">
        <v>37</v>
      </c>
    </row>
    <row r="382" ht="19.95" customHeight="1" spans="1:3">
      <c r="A382" s="565">
        <v>2130110</v>
      </c>
      <c r="B382" s="567" t="s">
        <v>526</v>
      </c>
      <c r="C382" s="289">
        <v>30</v>
      </c>
    </row>
    <row r="383" ht="19.95" customHeight="1" spans="1:3">
      <c r="A383" s="565">
        <v>2130112</v>
      </c>
      <c r="B383" s="567" t="s">
        <v>527</v>
      </c>
      <c r="C383" s="289">
        <v>5</v>
      </c>
    </row>
    <row r="384" ht="19.95" customHeight="1" spans="1:3">
      <c r="A384" s="565">
        <v>2130119</v>
      </c>
      <c r="B384" s="567" t="s">
        <v>528</v>
      </c>
      <c r="C384" s="289">
        <v>23</v>
      </c>
    </row>
    <row r="385" ht="19.95" customHeight="1" spans="1:3">
      <c r="A385" s="565">
        <v>2130122</v>
      </c>
      <c r="B385" s="567" t="s">
        <v>529</v>
      </c>
      <c r="C385" s="289">
        <v>1000</v>
      </c>
    </row>
    <row r="386" ht="19.95" customHeight="1" spans="1:3">
      <c r="A386" s="565">
        <v>2130125</v>
      </c>
      <c r="B386" s="567" t="s">
        <v>530</v>
      </c>
      <c r="C386" s="289">
        <v>10</v>
      </c>
    </row>
    <row r="387" ht="19.95" customHeight="1" spans="1:3">
      <c r="A387" s="565">
        <v>2130148</v>
      </c>
      <c r="B387" s="567" t="s">
        <v>531</v>
      </c>
      <c r="C387" s="289">
        <v>2</v>
      </c>
    </row>
    <row r="388" ht="19.95" customHeight="1" spans="1:3">
      <c r="A388" s="565">
        <v>2130199</v>
      </c>
      <c r="B388" s="567" t="s">
        <v>532</v>
      </c>
      <c r="C388" s="289">
        <v>158</v>
      </c>
    </row>
    <row r="389" ht="19.95" customHeight="1" spans="1:3">
      <c r="A389" s="565">
        <v>21302</v>
      </c>
      <c r="B389" s="566" t="s">
        <v>533</v>
      </c>
      <c r="C389" s="289">
        <v>1151</v>
      </c>
    </row>
    <row r="390" ht="19.95" customHeight="1" spans="1:3">
      <c r="A390" s="565">
        <v>2130201</v>
      </c>
      <c r="B390" s="567" t="s">
        <v>238</v>
      </c>
      <c r="C390" s="289">
        <v>26</v>
      </c>
    </row>
    <row r="391" ht="19.95" customHeight="1" spans="1:3">
      <c r="A391" s="565">
        <v>2130204</v>
      </c>
      <c r="B391" s="567" t="s">
        <v>534</v>
      </c>
      <c r="C391" s="289">
        <v>653</v>
      </c>
    </row>
    <row r="392" ht="19.95" customHeight="1" spans="1:3">
      <c r="A392" s="565">
        <v>2130205</v>
      </c>
      <c r="B392" s="567" t="s">
        <v>535</v>
      </c>
      <c r="C392" s="289">
        <v>301</v>
      </c>
    </row>
    <row r="393" ht="19.95" customHeight="1" spans="1:3">
      <c r="A393" s="565">
        <v>2130206</v>
      </c>
      <c r="B393" s="567" t="s">
        <v>536</v>
      </c>
      <c r="C393" s="289">
        <v>1</v>
      </c>
    </row>
    <row r="394" ht="19.95" customHeight="1" spans="1:3">
      <c r="A394" s="565">
        <v>2130207</v>
      </c>
      <c r="B394" s="567" t="s">
        <v>537</v>
      </c>
      <c r="C394" s="289">
        <v>33</v>
      </c>
    </row>
    <row r="395" ht="19.95" customHeight="1" spans="1:3">
      <c r="A395" s="565">
        <v>2130209</v>
      </c>
      <c r="B395" s="567" t="s">
        <v>538</v>
      </c>
      <c r="C395" s="289">
        <v>50</v>
      </c>
    </row>
    <row r="396" ht="19.95" customHeight="1" spans="1:3">
      <c r="A396" s="565">
        <v>2130211</v>
      </c>
      <c r="B396" s="567" t="s">
        <v>539</v>
      </c>
      <c r="C396" s="289">
        <v>7</v>
      </c>
    </row>
    <row r="397" ht="19.95" customHeight="1" spans="1:3">
      <c r="A397" s="565">
        <v>2130212</v>
      </c>
      <c r="B397" s="567" t="s">
        <v>540</v>
      </c>
      <c r="C397" s="289">
        <v>30</v>
      </c>
    </row>
    <row r="398" ht="19.95" customHeight="1" spans="1:3">
      <c r="A398" s="565">
        <v>2130234</v>
      </c>
      <c r="B398" s="567" t="s">
        <v>541</v>
      </c>
      <c r="C398" s="289">
        <v>15</v>
      </c>
    </row>
    <row r="399" ht="19.95" customHeight="1" spans="1:3">
      <c r="A399" s="565">
        <v>2130299</v>
      </c>
      <c r="B399" s="567" t="s">
        <v>542</v>
      </c>
      <c r="C399" s="289">
        <v>35</v>
      </c>
    </row>
    <row r="400" ht="19.95" customHeight="1" spans="1:3">
      <c r="A400" s="565">
        <v>21303</v>
      </c>
      <c r="B400" s="566" t="s">
        <v>543</v>
      </c>
      <c r="C400" s="289">
        <v>6646</v>
      </c>
    </row>
    <row r="401" ht="19.95" customHeight="1" spans="1:3">
      <c r="A401" s="565">
        <v>2130301</v>
      </c>
      <c r="B401" s="567" t="s">
        <v>238</v>
      </c>
      <c r="C401" s="289">
        <v>341</v>
      </c>
    </row>
    <row r="402" ht="19.95" customHeight="1" spans="1:3">
      <c r="A402" s="565">
        <v>2130304</v>
      </c>
      <c r="B402" s="567" t="s">
        <v>544</v>
      </c>
      <c r="C402" s="289">
        <v>264</v>
      </c>
    </row>
    <row r="403" ht="19.95" customHeight="1" spans="1:3">
      <c r="A403" s="565">
        <v>2130305</v>
      </c>
      <c r="B403" s="567" t="s">
        <v>545</v>
      </c>
      <c r="C403" s="289">
        <v>1919</v>
      </c>
    </row>
    <row r="404" ht="19.95" customHeight="1" spans="1:3">
      <c r="A404" s="565">
        <v>2130306</v>
      </c>
      <c r="B404" s="567" t="s">
        <v>546</v>
      </c>
      <c r="C404" s="289">
        <v>785</v>
      </c>
    </row>
    <row r="405" ht="19.95" customHeight="1" spans="1:3">
      <c r="A405" s="565">
        <v>2130309</v>
      </c>
      <c r="B405" s="567" t="s">
        <v>547</v>
      </c>
      <c r="C405" s="289">
        <v>74</v>
      </c>
    </row>
    <row r="406" ht="19.95" customHeight="1" spans="1:3">
      <c r="A406" s="565">
        <v>2130310</v>
      </c>
      <c r="B406" s="567" t="s">
        <v>548</v>
      </c>
      <c r="C406" s="289">
        <v>34</v>
      </c>
    </row>
    <row r="407" ht="19.95" customHeight="1" spans="1:3">
      <c r="A407" s="565">
        <v>2130311</v>
      </c>
      <c r="B407" s="567" t="s">
        <v>549</v>
      </c>
      <c r="C407" s="289">
        <v>149</v>
      </c>
    </row>
    <row r="408" ht="19.95" customHeight="1" spans="1:3">
      <c r="A408" s="565">
        <v>2130313</v>
      </c>
      <c r="B408" s="567" t="s">
        <v>550</v>
      </c>
      <c r="C408" s="289">
        <v>75</v>
      </c>
    </row>
    <row r="409" ht="19.95" customHeight="1" spans="1:3">
      <c r="A409" s="565">
        <v>2130314</v>
      </c>
      <c r="B409" s="567" t="s">
        <v>551</v>
      </c>
      <c r="C409" s="289">
        <v>2105</v>
      </c>
    </row>
    <row r="410" ht="19.95" customHeight="1" spans="1:3">
      <c r="A410" s="565">
        <v>2130316</v>
      </c>
      <c r="B410" s="567" t="s">
        <v>552</v>
      </c>
      <c r="C410" s="289">
        <v>105</v>
      </c>
    </row>
    <row r="411" ht="19.95" customHeight="1" spans="1:3">
      <c r="A411" s="565">
        <v>2130317</v>
      </c>
      <c r="B411" s="567" t="s">
        <v>553</v>
      </c>
      <c r="C411" s="289">
        <v>96</v>
      </c>
    </row>
    <row r="412" ht="19.95" customHeight="1" spans="1:3">
      <c r="A412" s="565">
        <v>2130321</v>
      </c>
      <c r="B412" s="567" t="s">
        <v>554</v>
      </c>
      <c r="C412" s="289">
        <v>30</v>
      </c>
    </row>
    <row r="413" ht="19.95" customHeight="1" spans="1:3">
      <c r="A413" s="565">
        <v>2130334</v>
      </c>
      <c r="B413" s="567" t="s">
        <v>555</v>
      </c>
      <c r="C413" s="289">
        <v>49</v>
      </c>
    </row>
    <row r="414" ht="19.95" customHeight="1" spans="1:3">
      <c r="A414" s="565">
        <v>2130399</v>
      </c>
      <c r="B414" s="567" t="s">
        <v>556</v>
      </c>
      <c r="C414" s="289">
        <v>620</v>
      </c>
    </row>
    <row r="415" ht="19.95" customHeight="1" spans="1:3">
      <c r="A415" s="565">
        <v>21305</v>
      </c>
      <c r="B415" s="566" t="s">
        <v>557</v>
      </c>
      <c r="C415" s="289">
        <v>648</v>
      </c>
    </row>
    <row r="416" ht="19.95" customHeight="1" spans="1:3">
      <c r="A416" s="565">
        <v>2130501</v>
      </c>
      <c r="B416" s="567" t="s">
        <v>238</v>
      </c>
      <c r="C416" s="289">
        <v>263</v>
      </c>
    </row>
    <row r="417" ht="19.95" customHeight="1" spans="1:3">
      <c r="A417" s="565">
        <v>2130502</v>
      </c>
      <c r="B417" s="567" t="s">
        <v>239</v>
      </c>
      <c r="C417" s="289">
        <v>85</v>
      </c>
    </row>
    <row r="418" ht="19.95" customHeight="1" spans="1:3">
      <c r="A418" s="565">
        <v>2130599</v>
      </c>
      <c r="B418" s="567" t="s">
        <v>558</v>
      </c>
      <c r="C418" s="289">
        <v>300</v>
      </c>
    </row>
    <row r="419" ht="19.95" customHeight="1" spans="1:3">
      <c r="A419" s="565">
        <v>21307</v>
      </c>
      <c r="B419" s="566" t="s">
        <v>559</v>
      </c>
      <c r="C419" s="289">
        <v>7</v>
      </c>
    </row>
    <row r="420" ht="19.95" customHeight="1" spans="1:3">
      <c r="A420" s="565">
        <v>2130799</v>
      </c>
      <c r="B420" s="567" t="s">
        <v>560</v>
      </c>
      <c r="C420" s="289">
        <v>7</v>
      </c>
    </row>
    <row r="421" ht="19.95" customHeight="1" spans="1:3">
      <c r="A421" s="565">
        <v>21308</v>
      </c>
      <c r="B421" s="566" t="s">
        <v>561</v>
      </c>
      <c r="C421" s="289">
        <v>438</v>
      </c>
    </row>
    <row r="422" ht="19.95" customHeight="1" spans="1:3">
      <c r="A422" s="565">
        <v>2130804</v>
      </c>
      <c r="B422" s="567" t="s">
        <v>562</v>
      </c>
      <c r="C422" s="289">
        <v>272</v>
      </c>
    </row>
    <row r="423" ht="19.95" customHeight="1" spans="1:3">
      <c r="A423" s="565">
        <v>2130899</v>
      </c>
      <c r="B423" s="567" t="s">
        <v>563</v>
      </c>
      <c r="C423" s="289">
        <v>166</v>
      </c>
    </row>
    <row r="424" ht="19.95" customHeight="1" spans="1:3">
      <c r="A424" s="565">
        <v>21399</v>
      </c>
      <c r="B424" s="566" t="s">
        <v>564</v>
      </c>
      <c r="C424" s="289">
        <v>10</v>
      </c>
    </row>
    <row r="425" ht="19.95" customHeight="1" spans="1:3">
      <c r="A425" s="565">
        <v>2139999</v>
      </c>
      <c r="B425" s="567" t="s">
        <v>564</v>
      </c>
      <c r="C425" s="289">
        <v>10</v>
      </c>
    </row>
    <row r="426" ht="19.95" customHeight="1" spans="1:3">
      <c r="A426" s="565">
        <v>214</v>
      </c>
      <c r="B426" s="287" t="s">
        <v>565</v>
      </c>
      <c r="C426" s="289">
        <v>11092</v>
      </c>
    </row>
    <row r="427" ht="19.95" customHeight="1" spans="1:3">
      <c r="A427" s="565">
        <v>21401</v>
      </c>
      <c r="B427" s="566" t="s">
        <v>566</v>
      </c>
      <c r="C427" s="289">
        <v>11080</v>
      </c>
    </row>
    <row r="428" ht="19.95" customHeight="1" spans="1:3">
      <c r="A428" s="565">
        <v>2140101</v>
      </c>
      <c r="B428" s="567" t="s">
        <v>238</v>
      </c>
      <c r="C428" s="289">
        <v>1484</v>
      </c>
    </row>
    <row r="429" ht="19.95" customHeight="1" spans="1:3">
      <c r="A429" s="565">
        <v>2140102</v>
      </c>
      <c r="B429" s="567" t="s">
        <v>239</v>
      </c>
      <c r="C429" s="289">
        <v>107</v>
      </c>
    </row>
    <row r="430" ht="19.95" customHeight="1" spans="1:3">
      <c r="A430" s="565">
        <v>2140104</v>
      </c>
      <c r="B430" s="567" t="s">
        <v>567</v>
      </c>
      <c r="C430" s="289">
        <v>6048</v>
      </c>
    </row>
    <row r="431" ht="19.95" customHeight="1" spans="1:3">
      <c r="A431" s="565">
        <v>2140106</v>
      </c>
      <c r="B431" s="567" t="s">
        <v>568</v>
      </c>
      <c r="C431" s="289">
        <v>60</v>
      </c>
    </row>
    <row r="432" ht="19.95" customHeight="1" spans="1:3">
      <c r="A432" s="565">
        <v>2140112</v>
      </c>
      <c r="B432" s="567" t="s">
        <v>569</v>
      </c>
      <c r="C432" s="289">
        <v>2979</v>
      </c>
    </row>
    <row r="433" ht="19.95" customHeight="1" spans="1:3">
      <c r="A433" s="565">
        <v>2140123</v>
      </c>
      <c r="B433" s="567" t="s">
        <v>570</v>
      </c>
      <c r="C433" s="289">
        <v>16</v>
      </c>
    </row>
    <row r="434" ht="19.95" customHeight="1" spans="1:3">
      <c r="A434" s="565">
        <v>2140131</v>
      </c>
      <c r="B434" s="567" t="s">
        <v>571</v>
      </c>
      <c r="C434" s="289">
        <v>40</v>
      </c>
    </row>
    <row r="435" ht="19.95" customHeight="1" spans="1:3">
      <c r="A435" s="565">
        <v>2140136</v>
      </c>
      <c r="B435" s="567" t="s">
        <v>572</v>
      </c>
      <c r="C435" s="289">
        <v>32</v>
      </c>
    </row>
    <row r="436" ht="19.95" customHeight="1" spans="1:3">
      <c r="A436" s="565">
        <v>2140199</v>
      </c>
      <c r="B436" s="567" t="s">
        <v>573</v>
      </c>
      <c r="C436" s="289">
        <v>314</v>
      </c>
    </row>
    <row r="437" ht="19.95" customHeight="1" spans="1:3">
      <c r="A437" s="565">
        <v>21405</v>
      </c>
      <c r="B437" s="566" t="s">
        <v>574</v>
      </c>
      <c r="C437" s="289">
        <v>12</v>
      </c>
    </row>
    <row r="438" ht="19.95" customHeight="1" spans="1:3">
      <c r="A438" s="565">
        <v>2140504</v>
      </c>
      <c r="B438" s="567" t="s">
        <v>575</v>
      </c>
      <c r="C438" s="289">
        <v>12</v>
      </c>
    </row>
    <row r="439" ht="19.95" customHeight="1" spans="1:3">
      <c r="A439" s="565">
        <v>215</v>
      </c>
      <c r="B439" s="287" t="s">
        <v>576</v>
      </c>
      <c r="C439" s="289">
        <v>11866</v>
      </c>
    </row>
    <row r="440" ht="19.95" customHeight="1" spans="1:3">
      <c r="A440" s="565">
        <v>21502</v>
      </c>
      <c r="B440" s="566" t="s">
        <v>577</v>
      </c>
      <c r="C440" s="289">
        <v>1340</v>
      </c>
    </row>
    <row r="441" ht="19.95" customHeight="1" spans="1:3">
      <c r="A441" s="565">
        <v>2150208</v>
      </c>
      <c r="B441" s="567" t="s">
        <v>578</v>
      </c>
      <c r="C441" s="289">
        <v>250</v>
      </c>
    </row>
    <row r="442" ht="19.95" customHeight="1" spans="1:3">
      <c r="A442" s="565">
        <v>2150299</v>
      </c>
      <c r="B442" s="567" t="s">
        <v>579</v>
      </c>
      <c r="C442" s="289">
        <v>1090</v>
      </c>
    </row>
    <row r="443" ht="19.95" customHeight="1" spans="1:3">
      <c r="A443" s="565">
        <v>21505</v>
      </c>
      <c r="B443" s="566" t="s">
        <v>580</v>
      </c>
      <c r="C443" s="289">
        <v>1049</v>
      </c>
    </row>
    <row r="444" ht="19.95" customHeight="1" spans="1:3">
      <c r="A444" s="565">
        <v>2150501</v>
      </c>
      <c r="B444" s="567" t="s">
        <v>238</v>
      </c>
      <c r="C444" s="289">
        <v>995</v>
      </c>
    </row>
    <row r="445" ht="19.95" customHeight="1" spans="1:3">
      <c r="A445" s="565">
        <v>2150502</v>
      </c>
      <c r="B445" s="567" t="s">
        <v>239</v>
      </c>
      <c r="C445" s="289">
        <v>54</v>
      </c>
    </row>
    <row r="446" ht="19.95" customHeight="1" spans="1:3">
      <c r="A446" s="565">
        <v>21507</v>
      </c>
      <c r="B446" s="566" t="s">
        <v>581</v>
      </c>
      <c r="C446" s="289">
        <v>286</v>
      </c>
    </row>
    <row r="447" ht="19.95" customHeight="1" spans="1:3">
      <c r="A447" s="565">
        <v>2150701</v>
      </c>
      <c r="B447" s="567" t="s">
        <v>238</v>
      </c>
      <c r="C447" s="289">
        <v>277</v>
      </c>
    </row>
    <row r="448" ht="19.95" customHeight="1" spans="1:3">
      <c r="A448" s="565">
        <v>2150702</v>
      </c>
      <c r="B448" s="567" t="s">
        <v>239</v>
      </c>
      <c r="C448" s="289">
        <v>9</v>
      </c>
    </row>
    <row r="449" ht="19.95" customHeight="1" spans="1:3">
      <c r="A449" s="565">
        <v>21508</v>
      </c>
      <c r="B449" s="566" t="s">
        <v>582</v>
      </c>
      <c r="C449" s="289">
        <v>9152</v>
      </c>
    </row>
    <row r="450" ht="19.95" customHeight="1" spans="1:3">
      <c r="A450" s="565">
        <v>2150805</v>
      </c>
      <c r="B450" s="567" t="s">
        <v>583</v>
      </c>
      <c r="C450" s="289">
        <v>8958</v>
      </c>
    </row>
    <row r="451" ht="19.95" customHeight="1" spans="1:3">
      <c r="A451" s="565">
        <v>2150899</v>
      </c>
      <c r="B451" s="567" t="s">
        <v>584</v>
      </c>
      <c r="C451" s="289">
        <v>194</v>
      </c>
    </row>
    <row r="452" ht="19.95" customHeight="1" spans="1:3">
      <c r="A452" s="565">
        <v>21599</v>
      </c>
      <c r="B452" s="566" t="s">
        <v>585</v>
      </c>
      <c r="C452" s="289">
        <v>39</v>
      </c>
    </row>
    <row r="453" ht="19.95" customHeight="1" spans="1:3">
      <c r="A453" s="565">
        <v>2159999</v>
      </c>
      <c r="B453" s="567" t="s">
        <v>585</v>
      </c>
      <c r="C453" s="289">
        <v>39</v>
      </c>
    </row>
    <row r="454" ht="19.95" customHeight="1" spans="1:3">
      <c r="A454" s="565">
        <v>216</v>
      </c>
      <c r="B454" s="287" t="s">
        <v>586</v>
      </c>
      <c r="C454" s="289">
        <v>1845</v>
      </c>
    </row>
    <row r="455" ht="19.95" customHeight="1" spans="1:3">
      <c r="A455" s="565">
        <v>21602</v>
      </c>
      <c r="B455" s="566" t="s">
        <v>587</v>
      </c>
      <c r="C455" s="289">
        <v>1534</v>
      </c>
    </row>
    <row r="456" ht="19.95" customHeight="1" spans="1:3">
      <c r="A456" s="565">
        <v>2160201</v>
      </c>
      <c r="B456" s="567" t="s">
        <v>238</v>
      </c>
      <c r="C456" s="289">
        <v>576</v>
      </c>
    </row>
    <row r="457" ht="19.95" customHeight="1" spans="1:3">
      <c r="A457" s="565">
        <v>2160299</v>
      </c>
      <c r="B457" s="567" t="s">
        <v>588</v>
      </c>
      <c r="C457" s="289">
        <v>958</v>
      </c>
    </row>
    <row r="458" ht="19.95" customHeight="1" spans="1:3">
      <c r="A458" s="565">
        <v>21606</v>
      </c>
      <c r="B458" s="566" t="s">
        <v>589</v>
      </c>
      <c r="C458" s="289">
        <v>297</v>
      </c>
    </row>
    <row r="459" ht="19.95" customHeight="1" spans="1:3">
      <c r="A459" s="565">
        <v>2160699</v>
      </c>
      <c r="B459" s="567" t="s">
        <v>590</v>
      </c>
      <c r="C459" s="289">
        <v>297</v>
      </c>
    </row>
    <row r="460" ht="19.95" customHeight="1" spans="1:3">
      <c r="A460" s="565">
        <v>21699</v>
      </c>
      <c r="B460" s="566" t="s">
        <v>591</v>
      </c>
      <c r="C460" s="289">
        <v>14</v>
      </c>
    </row>
    <row r="461" ht="19.95" customHeight="1" spans="1:3">
      <c r="A461" s="565">
        <v>2169999</v>
      </c>
      <c r="B461" s="567" t="s">
        <v>591</v>
      </c>
      <c r="C461" s="289">
        <v>14</v>
      </c>
    </row>
    <row r="462" ht="19.95" customHeight="1" spans="1:3">
      <c r="A462" s="565">
        <v>217</v>
      </c>
      <c r="B462" s="287" t="s">
        <v>592</v>
      </c>
      <c r="C462" s="289">
        <v>460</v>
      </c>
    </row>
    <row r="463" ht="19.95" customHeight="1" spans="1:3">
      <c r="A463" s="565">
        <v>21703</v>
      </c>
      <c r="B463" s="566" t="s">
        <v>593</v>
      </c>
      <c r="C463" s="289">
        <v>460</v>
      </c>
    </row>
    <row r="464" ht="19.95" customHeight="1" spans="1:3">
      <c r="A464" s="565">
        <v>2170399</v>
      </c>
      <c r="B464" s="567" t="s">
        <v>594</v>
      </c>
      <c r="C464" s="289">
        <v>460</v>
      </c>
    </row>
    <row r="465" ht="19.95" customHeight="1" spans="1:3">
      <c r="A465" s="565">
        <v>219</v>
      </c>
      <c r="B465" s="287" t="s">
        <v>595</v>
      </c>
      <c r="C465" s="289">
        <v>630</v>
      </c>
    </row>
    <row r="466" ht="19.95" customHeight="1" spans="1:3">
      <c r="A466" s="565">
        <v>21901</v>
      </c>
      <c r="B466" s="566" t="s">
        <v>596</v>
      </c>
      <c r="C466" s="289">
        <v>130</v>
      </c>
    </row>
    <row r="467" ht="19.95" customHeight="1" spans="1:3">
      <c r="A467" s="565">
        <v>21906</v>
      </c>
      <c r="B467" s="566" t="s">
        <v>597</v>
      </c>
      <c r="C467" s="289">
        <v>500</v>
      </c>
    </row>
    <row r="468" ht="19.95" customHeight="1" spans="1:3">
      <c r="A468" s="565">
        <v>220</v>
      </c>
      <c r="B468" s="287" t="s">
        <v>598</v>
      </c>
      <c r="C468" s="289">
        <v>2664</v>
      </c>
    </row>
    <row r="469" ht="19.95" customHeight="1" spans="1:3">
      <c r="A469" s="565">
        <v>22001</v>
      </c>
      <c r="B469" s="566" t="s">
        <v>599</v>
      </c>
      <c r="C469" s="289">
        <v>2111</v>
      </c>
    </row>
    <row r="470" ht="19.95" customHeight="1" spans="1:3">
      <c r="A470" s="565">
        <v>2200101</v>
      </c>
      <c r="B470" s="567" t="s">
        <v>238</v>
      </c>
      <c r="C470" s="289">
        <v>655</v>
      </c>
    </row>
    <row r="471" ht="19.95" customHeight="1" spans="1:3">
      <c r="A471" s="565">
        <v>2200150</v>
      </c>
      <c r="B471" s="567" t="s">
        <v>255</v>
      </c>
      <c r="C471" s="289">
        <v>1456</v>
      </c>
    </row>
    <row r="472" ht="19.95" customHeight="1" spans="1:3">
      <c r="A472" s="565">
        <v>22005</v>
      </c>
      <c r="B472" s="566" t="s">
        <v>600</v>
      </c>
      <c r="C472" s="289">
        <v>553</v>
      </c>
    </row>
    <row r="473" ht="19.95" customHeight="1" spans="1:3">
      <c r="A473" s="565">
        <v>2200501</v>
      </c>
      <c r="B473" s="567" t="s">
        <v>238</v>
      </c>
      <c r="C473" s="289">
        <v>278</v>
      </c>
    </row>
    <row r="474" ht="19.95" customHeight="1" spans="1:3">
      <c r="A474" s="565">
        <v>2200509</v>
      </c>
      <c r="B474" s="567" t="s">
        <v>601</v>
      </c>
      <c r="C474" s="289">
        <v>90</v>
      </c>
    </row>
    <row r="475" ht="19.95" customHeight="1" spans="1:3">
      <c r="A475" s="565">
        <v>2200510</v>
      </c>
      <c r="B475" s="567" t="s">
        <v>602</v>
      </c>
      <c r="C475" s="289">
        <v>80</v>
      </c>
    </row>
    <row r="476" ht="19.95" customHeight="1" spans="1:3">
      <c r="A476" s="565">
        <v>2200599</v>
      </c>
      <c r="B476" s="567" t="s">
        <v>603</v>
      </c>
      <c r="C476" s="289">
        <v>105</v>
      </c>
    </row>
    <row r="477" ht="19.95" customHeight="1" spans="1:3">
      <c r="A477" s="565">
        <v>221</v>
      </c>
      <c r="B477" s="287" t="s">
        <v>604</v>
      </c>
      <c r="C477" s="289">
        <v>13694</v>
      </c>
    </row>
    <row r="478" ht="19.95" customHeight="1" spans="1:3">
      <c r="A478" s="565">
        <v>22101</v>
      </c>
      <c r="B478" s="566" t="s">
        <v>605</v>
      </c>
      <c r="C478" s="289">
        <v>6335</v>
      </c>
    </row>
    <row r="479" ht="19.95" customHeight="1" spans="1:3">
      <c r="A479" s="565">
        <v>2210106</v>
      </c>
      <c r="B479" s="567" t="s">
        <v>606</v>
      </c>
      <c r="C479" s="289">
        <v>209</v>
      </c>
    </row>
    <row r="480" ht="19.95" customHeight="1" spans="1:3">
      <c r="A480" s="565">
        <v>2210107</v>
      </c>
      <c r="B480" s="567" t="s">
        <v>607</v>
      </c>
      <c r="C480" s="289">
        <v>239</v>
      </c>
    </row>
    <row r="481" ht="19.95" customHeight="1" spans="1:3">
      <c r="A481" s="565">
        <v>2210108</v>
      </c>
      <c r="B481" s="567" t="s">
        <v>608</v>
      </c>
      <c r="C481" s="289">
        <v>4665</v>
      </c>
    </row>
    <row r="482" ht="19.95" customHeight="1" spans="1:3">
      <c r="A482" s="565">
        <v>2210199</v>
      </c>
      <c r="B482" s="567" t="s">
        <v>609</v>
      </c>
      <c r="C482" s="289">
        <v>1222</v>
      </c>
    </row>
    <row r="483" ht="19.95" customHeight="1" spans="1:3">
      <c r="A483" s="565">
        <v>22102</v>
      </c>
      <c r="B483" s="566" t="s">
        <v>610</v>
      </c>
      <c r="C483" s="289">
        <v>6049</v>
      </c>
    </row>
    <row r="484" ht="19.95" customHeight="1" spans="1:3">
      <c r="A484" s="565">
        <v>2210201</v>
      </c>
      <c r="B484" s="567" t="s">
        <v>611</v>
      </c>
      <c r="C484" s="289">
        <v>5320</v>
      </c>
    </row>
    <row r="485" ht="19.95" customHeight="1" spans="1:3">
      <c r="A485" s="565">
        <v>2210202</v>
      </c>
      <c r="B485" s="567" t="s">
        <v>612</v>
      </c>
      <c r="C485" s="289">
        <v>729</v>
      </c>
    </row>
    <row r="486" ht="19.95" customHeight="1" spans="1:3">
      <c r="A486" s="565">
        <v>22103</v>
      </c>
      <c r="B486" s="566" t="s">
        <v>613</v>
      </c>
      <c r="C486" s="289">
        <v>1310</v>
      </c>
    </row>
    <row r="487" ht="19.95" customHeight="1" spans="1:3">
      <c r="A487" s="565">
        <v>2210302</v>
      </c>
      <c r="B487" s="567" t="s">
        <v>614</v>
      </c>
      <c r="C487" s="289">
        <v>737</v>
      </c>
    </row>
    <row r="488" ht="19.95" customHeight="1" spans="1:3">
      <c r="A488" s="565">
        <v>2210399</v>
      </c>
      <c r="B488" s="567" t="s">
        <v>615</v>
      </c>
      <c r="C488" s="289">
        <v>573</v>
      </c>
    </row>
    <row r="489" ht="19.95" customHeight="1" spans="1:3">
      <c r="A489" s="565">
        <v>222</v>
      </c>
      <c r="B489" s="287" t="s">
        <v>616</v>
      </c>
      <c r="C489" s="289">
        <v>648</v>
      </c>
    </row>
    <row r="490" ht="19.95" customHeight="1" spans="1:3">
      <c r="A490" s="565">
        <v>22201</v>
      </c>
      <c r="B490" s="566" t="s">
        <v>617</v>
      </c>
      <c r="C490" s="289">
        <v>297</v>
      </c>
    </row>
    <row r="491" ht="19.95" customHeight="1" spans="1:3">
      <c r="A491" s="565">
        <v>2220106</v>
      </c>
      <c r="B491" s="567" t="s">
        <v>618</v>
      </c>
      <c r="C491" s="289">
        <v>3</v>
      </c>
    </row>
    <row r="492" ht="19.95" customHeight="1" spans="1:3">
      <c r="A492" s="565">
        <v>2220112</v>
      </c>
      <c r="B492" s="567" t="s">
        <v>619</v>
      </c>
      <c r="C492" s="289">
        <v>3</v>
      </c>
    </row>
    <row r="493" ht="19.95" customHeight="1" spans="1:3">
      <c r="A493" s="565">
        <v>2220115</v>
      </c>
      <c r="B493" s="567" t="s">
        <v>620</v>
      </c>
      <c r="C493" s="289">
        <v>234</v>
      </c>
    </row>
    <row r="494" ht="19.95" customHeight="1" spans="1:3">
      <c r="A494" s="565">
        <v>2220150</v>
      </c>
      <c r="B494" s="567" t="s">
        <v>255</v>
      </c>
      <c r="C494" s="289">
        <v>19</v>
      </c>
    </row>
    <row r="495" ht="19.95" customHeight="1" spans="1:3">
      <c r="A495" s="565">
        <v>2220199</v>
      </c>
      <c r="B495" s="567" t="s">
        <v>621</v>
      </c>
      <c r="C495" s="289">
        <v>38</v>
      </c>
    </row>
    <row r="496" ht="19.95" customHeight="1" spans="1:3">
      <c r="A496" s="565">
        <v>22204</v>
      </c>
      <c r="B496" s="566" t="s">
        <v>622</v>
      </c>
      <c r="C496" s="289">
        <v>351</v>
      </c>
    </row>
    <row r="497" ht="19.95" customHeight="1" spans="1:3">
      <c r="A497" s="565">
        <v>2220401</v>
      </c>
      <c r="B497" s="567" t="s">
        <v>623</v>
      </c>
      <c r="C497" s="289">
        <v>295</v>
      </c>
    </row>
    <row r="498" ht="19.95" customHeight="1" spans="1:3">
      <c r="A498" s="565">
        <v>2220403</v>
      </c>
      <c r="B498" s="567" t="s">
        <v>624</v>
      </c>
      <c r="C498" s="289">
        <v>56</v>
      </c>
    </row>
    <row r="499" ht="19.95" customHeight="1" spans="1:3">
      <c r="A499" s="565">
        <v>224</v>
      </c>
      <c r="B499" s="287" t="s">
        <v>625</v>
      </c>
      <c r="C499" s="289">
        <v>5505</v>
      </c>
    </row>
    <row r="500" ht="19.95" customHeight="1" spans="1:3">
      <c r="A500" s="565">
        <v>22401</v>
      </c>
      <c r="B500" s="566" t="s">
        <v>626</v>
      </c>
      <c r="C500" s="289">
        <v>1597</v>
      </c>
    </row>
    <row r="501" ht="19.95" customHeight="1" spans="1:3">
      <c r="A501" s="565">
        <v>2240101</v>
      </c>
      <c r="B501" s="567" t="s">
        <v>238</v>
      </c>
      <c r="C501" s="289">
        <v>719</v>
      </c>
    </row>
    <row r="502" ht="19.95" customHeight="1" spans="1:3">
      <c r="A502" s="565">
        <v>2240102</v>
      </c>
      <c r="B502" s="567" t="s">
        <v>239</v>
      </c>
      <c r="C502" s="289">
        <v>90</v>
      </c>
    </row>
    <row r="503" ht="19.95" customHeight="1" spans="1:3">
      <c r="A503" s="565">
        <v>2240106</v>
      </c>
      <c r="B503" s="567" t="s">
        <v>627</v>
      </c>
      <c r="C503" s="289">
        <v>10</v>
      </c>
    </row>
    <row r="504" ht="19.95" customHeight="1" spans="1:3">
      <c r="A504" s="565">
        <v>2240108</v>
      </c>
      <c r="B504" s="567" t="s">
        <v>628</v>
      </c>
      <c r="C504" s="289">
        <v>653</v>
      </c>
    </row>
    <row r="505" ht="19.95" customHeight="1" spans="1:3">
      <c r="A505" s="565">
        <v>2240109</v>
      </c>
      <c r="B505" s="567" t="s">
        <v>629</v>
      </c>
      <c r="C505" s="289">
        <v>13</v>
      </c>
    </row>
    <row r="506" ht="19.95" customHeight="1" spans="1:3">
      <c r="A506" s="565">
        <v>2240150</v>
      </c>
      <c r="B506" s="567" t="s">
        <v>255</v>
      </c>
      <c r="C506" s="289">
        <v>112</v>
      </c>
    </row>
    <row r="507" ht="19.95" customHeight="1" spans="1:3">
      <c r="A507" s="565">
        <v>22402</v>
      </c>
      <c r="B507" s="566" t="s">
        <v>630</v>
      </c>
      <c r="C507" s="289">
        <v>1961</v>
      </c>
    </row>
    <row r="508" ht="19.95" customHeight="1" spans="1:3">
      <c r="A508" s="565">
        <v>2240204</v>
      </c>
      <c r="B508" s="567" t="s">
        <v>631</v>
      </c>
      <c r="C508" s="289">
        <v>879</v>
      </c>
    </row>
    <row r="509" ht="19.95" customHeight="1" spans="1:3">
      <c r="A509" s="565">
        <v>2240299</v>
      </c>
      <c r="B509" s="567" t="s">
        <v>632</v>
      </c>
      <c r="C509" s="289">
        <v>1082</v>
      </c>
    </row>
    <row r="510" ht="19.95" customHeight="1" spans="1:3">
      <c r="A510" s="565">
        <v>22403</v>
      </c>
      <c r="B510" s="566" t="s">
        <v>633</v>
      </c>
      <c r="C510" s="289">
        <v>181</v>
      </c>
    </row>
    <row r="511" ht="19.95" customHeight="1" spans="1:3">
      <c r="A511" s="565">
        <v>2240301</v>
      </c>
      <c r="B511" s="567" t="s">
        <v>238</v>
      </c>
      <c r="C511" s="289">
        <v>78</v>
      </c>
    </row>
    <row r="512" ht="19.95" customHeight="1" spans="1:3">
      <c r="A512" s="565">
        <v>2240399</v>
      </c>
      <c r="B512" s="567" t="s">
        <v>634</v>
      </c>
      <c r="C512" s="289">
        <v>103</v>
      </c>
    </row>
    <row r="513" ht="19.95" customHeight="1" spans="1:3">
      <c r="A513" s="565">
        <v>22405</v>
      </c>
      <c r="B513" s="566" t="s">
        <v>635</v>
      </c>
      <c r="C513" s="289">
        <v>6</v>
      </c>
    </row>
    <row r="514" ht="19.95" customHeight="1" spans="1:3">
      <c r="A514" s="565">
        <v>2240599</v>
      </c>
      <c r="B514" s="567" t="s">
        <v>636</v>
      </c>
      <c r="C514" s="289">
        <v>6</v>
      </c>
    </row>
    <row r="515" ht="19.95" customHeight="1" spans="1:3">
      <c r="A515" s="565">
        <v>22406</v>
      </c>
      <c r="B515" s="566" t="s">
        <v>637</v>
      </c>
      <c r="C515" s="289">
        <v>1598</v>
      </c>
    </row>
    <row r="516" ht="19.95" customHeight="1" spans="1:3">
      <c r="A516" s="565">
        <v>2240601</v>
      </c>
      <c r="B516" s="567" t="s">
        <v>638</v>
      </c>
      <c r="C516" s="289">
        <v>1598</v>
      </c>
    </row>
    <row r="517" ht="19.95" customHeight="1" spans="1:3">
      <c r="A517" s="565">
        <v>22407</v>
      </c>
      <c r="B517" s="566" t="s">
        <v>639</v>
      </c>
      <c r="C517" s="289">
        <v>20</v>
      </c>
    </row>
    <row r="518" ht="19.95" customHeight="1" spans="1:3">
      <c r="A518" s="565">
        <v>2240703</v>
      </c>
      <c r="B518" s="567" t="s">
        <v>640</v>
      </c>
      <c r="C518" s="289">
        <v>10</v>
      </c>
    </row>
    <row r="519" ht="19.95" customHeight="1" spans="1:3">
      <c r="A519" s="565">
        <v>2240799</v>
      </c>
      <c r="B519" s="567" t="s">
        <v>641</v>
      </c>
      <c r="C519" s="289">
        <v>10</v>
      </c>
    </row>
    <row r="520" ht="19.95" customHeight="1" spans="1:3">
      <c r="A520" s="565">
        <v>22499</v>
      </c>
      <c r="B520" s="566" t="s">
        <v>642</v>
      </c>
      <c r="C520" s="289">
        <v>142</v>
      </c>
    </row>
    <row r="521" ht="19.95" customHeight="1" spans="1:3">
      <c r="A521" s="565">
        <v>2249999</v>
      </c>
      <c r="B521" s="567" t="s">
        <v>642</v>
      </c>
      <c r="C521" s="289">
        <v>142</v>
      </c>
    </row>
    <row r="522" ht="19.95" customHeight="1" spans="1:3">
      <c r="A522" s="565">
        <v>229</v>
      </c>
      <c r="B522" s="287" t="s">
        <v>643</v>
      </c>
      <c r="C522" s="289">
        <v>584</v>
      </c>
    </row>
    <row r="523" ht="19.95" customHeight="1" spans="1:3">
      <c r="A523" s="565">
        <v>22999</v>
      </c>
      <c r="B523" s="566" t="s">
        <v>643</v>
      </c>
      <c r="C523" s="289">
        <v>584</v>
      </c>
    </row>
    <row r="524" ht="19.95" customHeight="1" spans="1:3">
      <c r="A524" s="565">
        <v>2299999</v>
      </c>
      <c r="B524" s="567" t="s">
        <v>643</v>
      </c>
      <c r="C524" s="289">
        <v>584</v>
      </c>
    </row>
    <row r="525" ht="19.95" customHeight="1" spans="1:3">
      <c r="A525" s="565">
        <v>232</v>
      </c>
      <c r="B525" s="287" t="s">
        <v>644</v>
      </c>
      <c r="C525" s="289">
        <v>7061</v>
      </c>
    </row>
    <row r="526" ht="19.95" customHeight="1" spans="1:3">
      <c r="A526" s="565">
        <v>23203</v>
      </c>
      <c r="B526" s="566" t="s">
        <v>645</v>
      </c>
      <c r="C526" s="289">
        <v>7061</v>
      </c>
    </row>
    <row r="527" ht="19.95" customHeight="1" spans="1:3">
      <c r="A527" s="565">
        <v>2320301</v>
      </c>
      <c r="B527" s="567" t="s">
        <v>646</v>
      </c>
      <c r="C527" s="289">
        <v>6537</v>
      </c>
    </row>
    <row r="528" ht="19.95" customHeight="1" spans="1:3">
      <c r="A528" s="565">
        <v>2320303</v>
      </c>
      <c r="B528" s="567" t="s">
        <v>647</v>
      </c>
      <c r="C528" s="289">
        <v>524</v>
      </c>
    </row>
    <row r="529" ht="19.95" customHeight="1" spans="1:3">
      <c r="A529" s="565">
        <v>233</v>
      </c>
      <c r="B529" s="287" t="s">
        <v>648</v>
      </c>
      <c r="C529" s="289">
        <v>18</v>
      </c>
    </row>
    <row r="530" ht="19.95" customHeight="1" spans="1:3">
      <c r="A530" s="565">
        <v>23303</v>
      </c>
      <c r="B530" s="566" t="s">
        <v>649</v>
      </c>
      <c r="C530" s="289">
        <v>18</v>
      </c>
    </row>
    <row r="531" ht="19.95" customHeight="1" spans="1:3">
      <c r="A531" s="565"/>
      <c r="B531" s="566"/>
      <c r="C531" s="289"/>
    </row>
    <row r="532" ht="19.95" customHeight="1" spans="1:3">
      <c r="A532" s="568"/>
      <c r="B532" s="569" t="s">
        <v>650</v>
      </c>
      <c r="C532" s="78">
        <f>XFD533+XFD549</f>
        <v>0</v>
      </c>
    </row>
    <row r="533" ht="19.95" customHeight="1" spans="1:3">
      <c r="A533" s="460">
        <v>230</v>
      </c>
      <c r="B533" s="570" t="s">
        <v>122</v>
      </c>
      <c r="C533" s="91">
        <f>XFD534+XFD536+XFD544+XFD546+XFD548</f>
        <v>0</v>
      </c>
    </row>
    <row r="534" ht="19.95" customHeight="1" spans="1:3">
      <c r="A534" s="565">
        <v>23002</v>
      </c>
      <c r="B534" s="287" t="s">
        <v>651</v>
      </c>
      <c r="C534" s="289">
        <f>XFD535</f>
        <v>0</v>
      </c>
    </row>
    <row r="535" ht="19.95" customHeight="1" spans="1:3">
      <c r="A535" s="565">
        <v>2300227</v>
      </c>
      <c r="B535" s="287" t="s">
        <v>652</v>
      </c>
      <c r="C535" s="289">
        <v>3903</v>
      </c>
    </row>
    <row r="536" ht="19.95" customHeight="1" spans="1:3">
      <c r="A536" s="460">
        <v>23003</v>
      </c>
      <c r="B536" s="83" t="s">
        <v>653</v>
      </c>
      <c r="C536" s="91">
        <f>SUM(XFD537:XFD543)</f>
        <v>0</v>
      </c>
    </row>
    <row r="537" ht="19.95" customHeight="1" spans="1:3">
      <c r="A537" s="460">
        <v>2300304</v>
      </c>
      <c r="B537" s="83" t="s">
        <v>654</v>
      </c>
      <c r="C537" s="91">
        <v>784</v>
      </c>
    </row>
    <row r="538" ht="19.95" customHeight="1" spans="1:3">
      <c r="A538" s="460">
        <v>2300308</v>
      </c>
      <c r="B538" s="83" t="s">
        <v>655</v>
      </c>
      <c r="C538" s="91">
        <v>1000</v>
      </c>
    </row>
    <row r="539" ht="19.95" customHeight="1" spans="1:3">
      <c r="A539" s="460">
        <v>2300311</v>
      </c>
      <c r="B539" s="83" t="s">
        <v>656</v>
      </c>
      <c r="C539" s="91">
        <v>100</v>
      </c>
    </row>
    <row r="540" ht="19.95" customHeight="1" spans="1:3">
      <c r="A540" s="460">
        <v>2300312</v>
      </c>
      <c r="B540" s="83" t="s">
        <v>657</v>
      </c>
      <c r="C540" s="91">
        <v>2780</v>
      </c>
    </row>
    <row r="541" ht="19.95" customHeight="1" spans="1:3">
      <c r="A541" s="460">
        <v>2300313</v>
      </c>
      <c r="B541" s="83" t="s">
        <v>658</v>
      </c>
      <c r="C541" s="91">
        <v>5109</v>
      </c>
    </row>
    <row r="542" ht="19.95" customHeight="1" spans="1:3">
      <c r="A542" s="460">
        <v>2300324</v>
      </c>
      <c r="B542" s="287" t="s">
        <v>659</v>
      </c>
      <c r="C542" s="91">
        <v>1200</v>
      </c>
    </row>
    <row r="543" ht="19.95" customHeight="1" spans="1:3">
      <c r="A543" s="460">
        <v>2300399</v>
      </c>
      <c r="B543" s="83" t="s">
        <v>660</v>
      </c>
      <c r="C543" s="91">
        <v>850</v>
      </c>
    </row>
    <row r="544" ht="19.95" customHeight="1" spans="1:3">
      <c r="A544" s="460">
        <v>23006</v>
      </c>
      <c r="B544" s="83" t="s">
        <v>661</v>
      </c>
      <c r="C544" s="91">
        <f>XFD545</f>
        <v>0</v>
      </c>
    </row>
    <row r="545" ht="19.95" customHeight="1" spans="1:3">
      <c r="A545" s="460">
        <v>2300601</v>
      </c>
      <c r="B545" s="83" t="s">
        <v>662</v>
      </c>
      <c r="C545" s="91">
        <v>30347</v>
      </c>
    </row>
    <row r="546" ht="19.95" customHeight="1" spans="1:3">
      <c r="A546" s="460">
        <v>23009</v>
      </c>
      <c r="B546" s="83" t="s">
        <v>663</v>
      </c>
      <c r="C546" s="91">
        <f>XFD547</f>
        <v>0</v>
      </c>
    </row>
    <row r="547" ht="19.95" customHeight="1" spans="1:3">
      <c r="A547" s="460">
        <v>2300901</v>
      </c>
      <c r="B547" s="83" t="s">
        <v>664</v>
      </c>
      <c r="C547" s="91">
        <v>22000</v>
      </c>
    </row>
    <row r="548" ht="19.95" customHeight="1" spans="1:3">
      <c r="A548" s="460">
        <v>23015</v>
      </c>
      <c r="B548" s="83" t="s">
        <v>665</v>
      </c>
      <c r="C548" s="91">
        <v>16031</v>
      </c>
    </row>
    <row r="549" ht="19.95" customHeight="1" spans="1:3">
      <c r="A549" s="460">
        <v>231</v>
      </c>
      <c r="B549" s="570" t="s">
        <v>126</v>
      </c>
      <c r="C549" s="91">
        <f t="shared" ref="C549:C550" si="0">XFD550</f>
        <v>0</v>
      </c>
    </row>
    <row r="550" ht="19.95" customHeight="1" spans="1:3">
      <c r="A550" s="460">
        <v>23103</v>
      </c>
      <c r="B550" s="83" t="s">
        <v>666</v>
      </c>
      <c r="C550" s="91">
        <f t="shared" si="0"/>
        <v>0</v>
      </c>
    </row>
    <row r="551" ht="19.95" customHeight="1" spans="1:3">
      <c r="A551" s="460">
        <v>2310301</v>
      </c>
      <c r="B551" s="83" t="s">
        <v>667</v>
      </c>
      <c r="C551" s="91">
        <v>12260</v>
      </c>
    </row>
    <row r="552" ht="19.95" customHeight="1" spans="1:3">
      <c r="A552" s="460"/>
      <c r="B552" s="83"/>
      <c r="C552" s="91"/>
    </row>
    <row r="553" ht="19.95" customHeight="1" spans="1:3">
      <c r="A553" s="571"/>
      <c r="B553" s="454" t="s">
        <v>128</v>
      </c>
      <c r="C553" s="461">
        <f>XFD532+XFD5</f>
        <v>0</v>
      </c>
    </row>
  </sheetData>
  <mergeCells count="1">
    <mergeCell ref="A2:C2"/>
  </mergeCells>
  <pageMargins left="0.904861" right="0.904861" top="0.944444" bottom="0.747917" header="0.314583" footer="0.511806"/>
  <pageSetup paperSize="9" scale="90" firstPageNumber="9" orientation="portrait" useFirstPageNumber="1" horizontalDpi="600" verticalDpi="600"/>
  <headerFooter>
    <oddFooter>&amp;C&amp;"Times New Roman"&amp;12— &amp;P —</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G20" sqref="G20"/>
    </sheetView>
  </sheetViews>
  <sheetFormatPr defaultColWidth="9" defaultRowHeight="13.5" customHeight="1" outlineLevelCol="7"/>
  <cols>
    <col min="1" max="1" width="16.875" customWidth="1"/>
    <col min="2" max="2" width="16.75" customWidth="1"/>
    <col min="3" max="3" width="11.125" customWidth="1"/>
    <col min="4" max="4" width="15.25" customWidth="1"/>
    <col min="6" max="6" width="14.25" customWidth="1"/>
    <col min="7" max="7" width="15.625" customWidth="1"/>
    <col min="8" max="8" width="12.25" customWidth="1"/>
  </cols>
  <sheetData>
    <row r="1" ht="15.75" spans="1:4">
      <c r="A1" s="1" t="s">
        <v>1714</v>
      </c>
      <c r="B1" s="2"/>
      <c r="C1" s="3"/>
      <c r="D1" s="4"/>
    </row>
    <row r="2" ht="25.5" spans="1:8">
      <c r="A2" s="5" t="s">
        <v>1715</v>
      </c>
      <c r="B2" s="5"/>
      <c r="C2" s="5"/>
      <c r="D2" s="5"/>
      <c r="E2" s="5"/>
      <c r="F2" s="5"/>
      <c r="G2" s="5"/>
      <c r="H2" s="5"/>
    </row>
    <row r="3" ht="30" customHeight="1" spans="1:8">
      <c r="A3" s="6"/>
      <c r="B3" s="6"/>
      <c r="C3" s="7"/>
      <c r="D3" s="8"/>
      <c r="H3" s="8" t="s">
        <v>1661</v>
      </c>
    </row>
    <row r="4" ht="25" customHeight="1" spans="1:8">
      <c r="A4" s="9" t="s">
        <v>1113</v>
      </c>
      <c r="B4" s="10" t="s">
        <v>686</v>
      </c>
      <c r="C4" s="10" t="s">
        <v>697</v>
      </c>
      <c r="D4" s="10" t="s">
        <v>696</v>
      </c>
      <c r="E4" s="10" t="s">
        <v>1114</v>
      </c>
      <c r="F4" s="10" t="s">
        <v>1115</v>
      </c>
      <c r="G4" s="10" t="s">
        <v>1116</v>
      </c>
      <c r="H4" s="10" t="s">
        <v>1108</v>
      </c>
    </row>
    <row r="5" ht="25" customHeight="1" spans="1:8">
      <c r="A5" s="11"/>
      <c r="B5" s="10"/>
      <c r="C5" s="10"/>
      <c r="D5" s="10"/>
      <c r="E5" s="10"/>
      <c r="F5" s="10"/>
      <c r="G5" s="10"/>
      <c r="H5" s="10"/>
    </row>
    <row r="6" ht="25" customHeight="1" spans="1:8">
      <c r="A6" s="11"/>
      <c r="B6" s="10"/>
      <c r="C6" s="10"/>
      <c r="D6" s="10"/>
      <c r="E6" s="10"/>
      <c r="F6" s="10"/>
      <c r="G6" s="10"/>
      <c r="H6" s="10"/>
    </row>
    <row r="7" ht="25" customHeight="1" spans="1:8">
      <c r="A7" s="11"/>
      <c r="B7" s="10"/>
      <c r="C7" s="10"/>
      <c r="D7" s="10"/>
      <c r="E7" s="10"/>
      <c r="F7" s="10"/>
      <c r="G7" s="10"/>
      <c r="H7" s="10"/>
    </row>
    <row r="8" ht="21" customHeight="1" spans="1:8">
      <c r="A8" s="12" t="s">
        <v>1716</v>
      </c>
      <c r="B8" s="12"/>
      <c r="C8" s="12"/>
      <c r="D8" s="12"/>
      <c r="E8" s="12"/>
      <c r="F8" s="12"/>
      <c r="G8" s="12"/>
      <c r="H8" s="12"/>
    </row>
    <row r="9" ht="30" hidden="1" customHeight="1" spans="1:8">
      <c r="A9" s="12"/>
      <c r="B9" s="12"/>
      <c r="C9" s="12"/>
      <c r="D9" s="12"/>
      <c r="E9" s="12"/>
      <c r="F9" s="12"/>
      <c r="G9" s="12"/>
      <c r="H9" s="12"/>
    </row>
    <row r="10" hidden="1" spans="1:8">
      <c r="A10" s="12"/>
      <c r="B10" s="12"/>
      <c r="C10" s="12"/>
      <c r="D10" s="12"/>
      <c r="E10" s="12"/>
      <c r="F10" s="12"/>
      <c r="G10" s="12"/>
      <c r="H10" s="12"/>
    </row>
  </sheetData>
  <mergeCells count="3">
    <mergeCell ref="A2:H2"/>
    <mergeCell ref="A3:B3"/>
    <mergeCell ref="A8:H10"/>
  </mergeCells>
  <pageMargins left="0.7" right="0.7" top="0.75" bottom="0.75" header="0.3" footer="0.3"/>
  <pageSetup paperSize="9" orientation="portrait"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workbookViewId="0">
      <selection activeCell="E4" sqref="E4"/>
    </sheetView>
  </sheetViews>
  <sheetFormatPr defaultColWidth="10" defaultRowHeight="15" customHeight="1" outlineLevelCol="3"/>
  <cols>
    <col min="1" max="1" width="22.4416666666667" style="4" customWidth="1"/>
    <col min="2" max="2" width="28" style="4" customWidth="1"/>
    <col min="3" max="3" width="30.4416666666667" style="4" customWidth="1"/>
    <col min="4" max="4" width="9.775" style="4" customWidth="1"/>
    <col min="5" max="257" width="10" style="4" customWidth="1"/>
  </cols>
  <sheetData>
    <row r="1" s="2" customFormat="1" ht="19.5" customHeight="1" spans="1:1">
      <c r="A1" s="2" t="s">
        <v>668</v>
      </c>
    </row>
    <row r="2" ht="27" customHeight="1" spans="1:3">
      <c r="A2" s="267" t="s">
        <v>669</v>
      </c>
      <c r="B2" s="183"/>
      <c r="C2" s="183"/>
    </row>
    <row r="3" ht="21" customHeight="1" spans="1:3">
      <c r="A3" s="396" t="s">
        <v>670</v>
      </c>
      <c r="B3" s="396"/>
      <c r="C3" s="396"/>
    </row>
    <row r="4" ht="24" customHeight="1" spans="1:3">
      <c r="A4" s="269" t="s">
        <v>671</v>
      </c>
      <c r="B4" s="185" t="s">
        <v>672</v>
      </c>
      <c r="C4" s="185"/>
    </row>
    <row r="5" ht="24" customHeight="1" spans="1:3">
      <c r="A5" s="272"/>
      <c r="B5" s="185" t="s">
        <v>673</v>
      </c>
      <c r="C5" s="185" t="s">
        <v>674</v>
      </c>
    </row>
    <row r="6" ht="34.05" customHeight="1" spans="1:3">
      <c r="A6" s="102" t="s">
        <v>675</v>
      </c>
      <c r="B6" s="92">
        <v>971496</v>
      </c>
      <c r="C6" s="92">
        <v>1052609</v>
      </c>
    </row>
    <row r="7" ht="34.05" customHeight="1" spans="1:3">
      <c r="A7" s="102" t="s">
        <v>676</v>
      </c>
      <c r="B7" s="186">
        <v>223631</v>
      </c>
      <c r="C7" s="187">
        <v>223632</v>
      </c>
    </row>
    <row r="8" ht="34.05" customHeight="1" spans="1:3">
      <c r="A8" s="102" t="s">
        <v>677</v>
      </c>
      <c r="B8" s="186">
        <v>186715</v>
      </c>
      <c r="C8" s="187">
        <v>210934</v>
      </c>
    </row>
    <row r="9" ht="34.05" customHeight="1" spans="1:3">
      <c r="A9" s="102" t="s">
        <v>678</v>
      </c>
      <c r="B9" s="186">
        <v>238876</v>
      </c>
      <c r="C9" s="187">
        <v>265175</v>
      </c>
    </row>
    <row r="10" ht="34.05" customHeight="1" spans="1:3">
      <c r="A10" s="102" t="s">
        <v>679</v>
      </c>
      <c r="B10" s="186">
        <v>322274</v>
      </c>
      <c r="C10" s="187">
        <v>352868</v>
      </c>
    </row>
    <row r="11" ht="409" customHeight="1" spans="1:4">
      <c r="A11" s="93" t="s">
        <v>680</v>
      </c>
      <c r="B11" s="94"/>
      <c r="C11" s="94"/>
      <c r="D11" s="559"/>
    </row>
  </sheetData>
  <mergeCells count="5">
    <mergeCell ref="A2:C2"/>
    <mergeCell ref="A3:C3"/>
    <mergeCell ref="B4:C4"/>
    <mergeCell ref="A11:C11"/>
    <mergeCell ref="A4:A5"/>
  </mergeCells>
  <pageMargins left="0.904861" right="0.904861" top="0.944444" bottom="0.747917" header="0.314583" footer="0.511806"/>
  <pageSetup paperSize="9" scale="90" firstPageNumber="27" orientation="portrait" useFirstPageNumber="1" horizontalDpi="600" verticalDpi="600"/>
  <headerFooter>
    <oddFooter>&amp;C&amp;"Times New Roman"&amp;12—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opLeftCell="C1" workbookViewId="0">
      <selection activeCell="F20" sqref="F20"/>
    </sheetView>
  </sheetViews>
  <sheetFormatPr defaultColWidth="10.9083333333333" defaultRowHeight="13.5" customHeight="1"/>
  <cols>
    <col min="1" max="2" width="9.81666666666667" style="548" hidden="1" customWidth="1"/>
    <col min="3" max="3" width="10.875" style="548" customWidth="1"/>
    <col min="4" max="4" width="13.875" style="548" customWidth="1"/>
    <col min="5" max="5" width="14.125" style="548" customWidth="1"/>
    <col min="6" max="6" width="17.625" style="548" customWidth="1"/>
    <col min="7" max="257" width="10.9083333333333" style="548" customWidth="1"/>
  </cols>
  <sheetData>
    <row r="1" s="548" customFormat="1" ht="15.75" spans="1:3">
      <c r="A1" s="549"/>
      <c r="B1" s="549"/>
      <c r="C1" s="2" t="s">
        <v>681</v>
      </c>
    </row>
    <row r="2" s="548" customFormat="1" ht="23.25" customHeight="1" spans="1:13">
      <c r="A2" s="549">
        <v>0</v>
      </c>
      <c r="C2" s="550" t="s">
        <v>682</v>
      </c>
      <c r="D2" s="550"/>
      <c r="E2" s="550"/>
      <c r="F2" s="550"/>
      <c r="G2" s="550"/>
      <c r="H2" s="550"/>
      <c r="I2" s="550"/>
      <c r="J2" s="550"/>
      <c r="K2" s="550"/>
      <c r="L2" s="550"/>
      <c r="M2" s="550"/>
    </row>
    <row r="3" ht="25" customHeight="1" spans="3:13">
      <c r="C3" s="141"/>
      <c r="D3" s="141"/>
      <c r="E3" s="141"/>
      <c r="F3" s="141"/>
      <c r="G3" s="141"/>
      <c r="H3" s="141"/>
      <c r="I3" s="141"/>
      <c r="J3" s="141"/>
      <c r="K3" s="141"/>
      <c r="L3" s="141"/>
      <c r="M3" s="141" t="s">
        <v>131</v>
      </c>
    </row>
    <row r="4" ht="25" customHeight="1" spans="3:13">
      <c r="C4" s="551" t="s">
        <v>683</v>
      </c>
      <c r="D4" s="552" t="s">
        <v>684</v>
      </c>
      <c r="E4" s="553"/>
      <c r="F4" s="553"/>
      <c r="G4" s="553"/>
      <c r="H4" s="554"/>
      <c r="I4" s="552" t="s">
        <v>685</v>
      </c>
      <c r="J4" s="553"/>
      <c r="K4" s="553"/>
      <c r="L4" s="553"/>
      <c r="M4" s="554"/>
    </row>
    <row r="5" ht="25" customHeight="1" spans="3:13">
      <c r="C5" s="555" t="s">
        <v>686</v>
      </c>
      <c r="D5" s="556" t="s">
        <v>687</v>
      </c>
      <c r="E5" s="553" t="s">
        <v>688</v>
      </c>
      <c r="F5" s="554"/>
      <c r="G5" s="552" t="s">
        <v>689</v>
      </c>
      <c r="H5" s="554"/>
      <c r="I5" s="556" t="s">
        <v>687</v>
      </c>
      <c r="J5" s="553" t="s">
        <v>690</v>
      </c>
      <c r="K5" s="554"/>
      <c r="L5" s="552" t="s">
        <v>691</v>
      </c>
      <c r="M5" s="554"/>
    </row>
    <row r="6" ht="25" customHeight="1" spans="3:13">
      <c r="C6" s="557"/>
      <c r="D6" s="556"/>
      <c r="E6" s="554" t="s">
        <v>692</v>
      </c>
      <c r="F6" s="556" t="s">
        <v>693</v>
      </c>
      <c r="G6" s="556" t="s">
        <v>692</v>
      </c>
      <c r="H6" s="556" t="s">
        <v>693</v>
      </c>
      <c r="I6" s="556"/>
      <c r="J6" s="554" t="s">
        <v>692</v>
      </c>
      <c r="K6" s="556" t="s">
        <v>693</v>
      </c>
      <c r="L6" s="556" t="s">
        <v>692</v>
      </c>
      <c r="M6" s="556" t="s">
        <v>693</v>
      </c>
    </row>
    <row r="7" ht="25" customHeight="1" spans="3:13">
      <c r="C7" s="551" t="s">
        <v>694</v>
      </c>
      <c r="D7" s="556">
        <f>SUM(XFD8:XFD11)</f>
        <v>0</v>
      </c>
      <c r="E7" s="556" t="e">
        <f>SUM(#REF!)</f>
        <v>#REF!</v>
      </c>
      <c r="F7" s="556" t="e">
        <f>SUM(#REF!)</f>
        <v>#REF!</v>
      </c>
      <c r="G7" s="556" t="e">
        <f>SUM(#REF!)</f>
        <v>#REF!</v>
      </c>
      <c r="H7" s="556" t="e">
        <f>SUM(#REF!)</f>
        <v>#REF!</v>
      </c>
      <c r="I7" s="558" t="e">
        <f>SUM(#REF!)</f>
        <v>#REF!</v>
      </c>
      <c r="J7" s="558" t="e">
        <f>SUM(#REF!)</f>
        <v>#REF!</v>
      </c>
      <c r="K7" s="558" t="e">
        <f>SUM(#REF!)</f>
        <v>#REF!</v>
      </c>
      <c r="L7" s="558" t="e">
        <f>SUM(#REF!)</f>
        <v>#REF!</v>
      </c>
      <c r="M7" s="558" t="e">
        <f>SUM(#REF!)</f>
        <v>#REF!</v>
      </c>
    </row>
    <row r="8" ht="25" customHeight="1" spans="3:13">
      <c r="C8" s="551" t="s">
        <v>695</v>
      </c>
      <c r="D8" s="556">
        <f t="shared" ref="D8:D11" si="0">XFD8+XFD8+XFD8+XFD8</f>
        <v>0</v>
      </c>
      <c r="E8" s="556">
        <v>10157</v>
      </c>
      <c r="F8" s="556">
        <v>202200</v>
      </c>
      <c r="G8" s="556">
        <v>7440</v>
      </c>
      <c r="H8" s="556">
        <v>21660</v>
      </c>
      <c r="I8" s="558">
        <f t="shared" ref="I8:I11" si="1">XFD8+XFD8+XFD8+XFD8</f>
        <v>0</v>
      </c>
      <c r="J8" s="558">
        <v>12260.4</v>
      </c>
      <c r="K8" s="558">
        <v>26632</v>
      </c>
      <c r="L8" s="558">
        <v>7047</v>
      </c>
      <c r="M8" s="558">
        <v>12221</v>
      </c>
    </row>
    <row r="9" ht="25" customHeight="1" spans="3:13">
      <c r="C9" s="551" t="s">
        <v>696</v>
      </c>
      <c r="D9" s="556">
        <f t="shared" si="0"/>
        <v>0</v>
      </c>
      <c r="E9" s="556">
        <v>19207</v>
      </c>
      <c r="F9" s="556">
        <v>14500</v>
      </c>
      <c r="G9" s="556">
        <v>0</v>
      </c>
      <c r="H9" s="556">
        <v>0</v>
      </c>
      <c r="I9" s="558">
        <f t="shared" si="1"/>
        <v>0</v>
      </c>
      <c r="J9" s="558">
        <v>12696</v>
      </c>
      <c r="K9" s="558">
        <v>75</v>
      </c>
      <c r="L9" s="558">
        <v>6419</v>
      </c>
      <c r="M9" s="558">
        <v>2924</v>
      </c>
    </row>
    <row r="10" ht="25" customHeight="1" spans="3:13">
      <c r="C10" s="551" t="s">
        <v>697</v>
      </c>
      <c r="D10" s="556">
        <f t="shared" si="0"/>
        <v>0</v>
      </c>
      <c r="E10" s="556">
        <v>11552</v>
      </c>
      <c r="F10" s="556">
        <v>36500</v>
      </c>
      <c r="G10" s="556">
        <v>15699</v>
      </c>
      <c r="H10" s="556">
        <v>0</v>
      </c>
      <c r="I10" s="558">
        <f t="shared" si="1"/>
        <v>0</v>
      </c>
      <c r="J10" s="558">
        <v>15699.6</v>
      </c>
      <c r="K10" s="558">
        <v>895</v>
      </c>
      <c r="L10" s="558">
        <v>7989</v>
      </c>
      <c r="M10" s="558">
        <v>5396</v>
      </c>
    </row>
    <row r="11" ht="25" customHeight="1" spans="3:13">
      <c r="C11" s="551" t="s">
        <v>698</v>
      </c>
      <c r="D11" s="556">
        <f t="shared" si="0"/>
        <v>0</v>
      </c>
      <c r="E11" s="556">
        <v>21942</v>
      </c>
      <c r="F11" s="556">
        <v>3100</v>
      </c>
      <c r="G11" s="556">
        <v>20652</v>
      </c>
      <c r="H11" s="556">
        <v>24105</v>
      </c>
      <c r="I11" s="558">
        <f t="shared" si="1"/>
        <v>0</v>
      </c>
      <c r="J11" s="558">
        <v>20652</v>
      </c>
      <c r="K11" s="558">
        <v>25140</v>
      </c>
      <c r="L11" s="558">
        <v>10418</v>
      </c>
      <c r="M11" s="558">
        <v>4453</v>
      </c>
    </row>
  </sheetData>
  <mergeCells count="10">
    <mergeCell ref="C2:M2"/>
    <mergeCell ref="D4:H4"/>
    <mergeCell ref="I4:M4"/>
    <mergeCell ref="E5:F5"/>
    <mergeCell ref="G5:H5"/>
    <mergeCell ref="J5:K5"/>
    <mergeCell ref="L5:M5"/>
    <mergeCell ref="C5:C6"/>
    <mergeCell ref="D5:D6"/>
    <mergeCell ref="I5:I6"/>
  </mergeCells>
  <pageMargins left="0.75" right="0.75" top="1" bottom="1" header="0.5" footer="0.5"/>
  <pageSetup paperSize="9" orientation="portrait"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workbookViewId="0">
      <selection activeCell="O18" sqref="O18"/>
    </sheetView>
  </sheetViews>
  <sheetFormatPr defaultColWidth="9" defaultRowHeight="15" customHeight="1" outlineLevelCol="7"/>
  <cols>
    <col min="1" max="1" width="11.775" style="342" customWidth="1"/>
    <col min="2" max="2" width="20.3333333333333" style="342" customWidth="1"/>
    <col min="3" max="3" width="39.775" style="342" customWidth="1"/>
    <col min="4" max="4" width="11.8833333333333" style="342" customWidth="1"/>
    <col min="5" max="257" width="9" style="342" customWidth="1"/>
  </cols>
  <sheetData>
    <row r="1" ht="25.05" customHeight="1" spans="1:1">
      <c r="A1" s="1" t="s">
        <v>699</v>
      </c>
    </row>
    <row r="2" s="4" customFormat="1" ht="41.25" customHeight="1" spans="1:8">
      <c r="A2" s="5" t="s">
        <v>700</v>
      </c>
      <c r="B2" s="5"/>
      <c r="C2" s="5"/>
      <c r="D2" s="5"/>
      <c r="E2" s="5"/>
      <c r="F2" s="5"/>
      <c r="G2" s="5"/>
      <c r="H2" s="5"/>
    </row>
    <row r="3" s="4" customFormat="1" ht="30" customHeight="1" spans="4:8">
      <c r="D3" s="88" t="s">
        <v>131</v>
      </c>
      <c r="E3" s="88"/>
      <c r="F3" s="88"/>
      <c r="G3" s="88"/>
      <c r="H3" s="88"/>
    </row>
    <row r="4" s="341" customFormat="1" ht="25" customHeight="1" spans="1:8">
      <c r="A4" s="344" t="s">
        <v>701</v>
      </c>
      <c r="B4" s="156" t="s">
        <v>702</v>
      </c>
      <c r="C4" s="156" t="s">
        <v>703</v>
      </c>
      <c r="D4" s="156" t="s">
        <v>704</v>
      </c>
      <c r="E4" s="156"/>
      <c r="F4" s="156"/>
      <c r="G4" s="156"/>
      <c r="H4" s="156"/>
    </row>
    <row r="5" s="341" customFormat="1" ht="25" customHeight="1" spans="1:8">
      <c r="A5" s="344"/>
      <c r="B5" s="156"/>
      <c r="C5" s="156"/>
      <c r="D5" s="345" t="s">
        <v>696</v>
      </c>
      <c r="E5" s="345" t="s">
        <v>705</v>
      </c>
      <c r="F5" s="345" t="s">
        <v>706</v>
      </c>
      <c r="G5" s="345" t="s">
        <v>698</v>
      </c>
      <c r="H5" s="345" t="s">
        <v>697</v>
      </c>
    </row>
    <row r="6" s="341" customFormat="1" ht="25" customHeight="1" spans="1:8">
      <c r="A6" s="344"/>
      <c r="B6" s="156"/>
      <c r="C6" s="346">
        <f>SUM(XFD7:XFD16)</f>
        <v>0</v>
      </c>
      <c r="D6" s="346" t="e">
        <f>SUM(#REF!)</f>
        <v>#REF!</v>
      </c>
      <c r="E6" s="346" t="e">
        <f>SUM(#REF!)</f>
        <v>#REF!</v>
      </c>
      <c r="F6" s="346" t="e">
        <f>SUM(#REF!)</f>
        <v>#REF!</v>
      </c>
      <c r="G6" s="346" t="e">
        <f>SUM(#REF!)</f>
        <v>#REF!</v>
      </c>
      <c r="H6" s="346" t="e">
        <f>SUM(#REF!)</f>
        <v>#REF!</v>
      </c>
    </row>
    <row r="7" s="341" customFormat="1" ht="25" customHeight="1" spans="1:8">
      <c r="A7" s="344"/>
      <c r="B7" s="347" t="s">
        <v>707</v>
      </c>
      <c r="C7" s="346">
        <v>589</v>
      </c>
      <c r="D7" s="346">
        <v>589</v>
      </c>
      <c r="E7" s="346"/>
      <c r="F7" s="346"/>
      <c r="G7" s="346"/>
      <c r="H7" s="346"/>
    </row>
    <row r="8" s="341" customFormat="1" ht="25" customHeight="1" spans="1:8">
      <c r="A8" s="344"/>
      <c r="B8" s="348" t="s">
        <v>708</v>
      </c>
      <c r="C8" s="346">
        <v>2640</v>
      </c>
      <c r="D8" s="346">
        <v>2640</v>
      </c>
      <c r="E8" s="346"/>
      <c r="F8" s="346"/>
      <c r="G8" s="346"/>
      <c r="H8" s="346"/>
    </row>
    <row r="9" s="341" customFormat="1" ht="25" customHeight="1" spans="1:8">
      <c r="A9" s="344"/>
      <c r="B9" s="349" t="s">
        <v>709</v>
      </c>
      <c r="C9" s="346">
        <v>195</v>
      </c>
      <c r="D9" s="346">
        <v>195</v>
      </c>
      <c r="E9" s="346"/>
      <c r="F9" s="346"/>
      <c r="G9" s="346"/>
      <c r="H9" s="346"/>
    </row>
    <row r="10" s="341" customFormat="1" ht="25" customHeight="1" spans="1:8">
      <c r="A10" s="344"/>
      <c r="B10" s="350" t="s">
        <v>710</v>
      </c>
      <c r="C10" s="346">
        <v>4409</v>
      </c>
      <c r="D10" s="346">
        <v>4409</v>
      </c>
      <c r="E10" s="346"/>
      <c r="F10" s="346"/>
      <c r="G10" s="346"/>
      <c r="H10" s="346"/>
    </row>
    <row r="11" s="341" customFormat="1" ht="35" customHeight="1" spans="1:8">
      <c r="A11" s="344"/>
      <c r="B11" s="350" t="s">
        <v>711</v>
      </c>
      <c r="C11" s="346">
        <v>140</v>
      </c>
      <c r="D11" s="346">
        <v>140</v>
      </c>
      <c r="E11" s="346"/>
      <c r="F11" s="346"/>
      <c r="G11" s="346"/>
      <c r="H11" s="346"/>
    </row>
    <row r="12" s="341" customFormat="1" ht="25" customHeight="1" spans="1:8">
      <c r="A12" s="344"/>
      <c r="B12" s="350" t="s">
        <v>712</v>
      </c>
      <c r="C12" s="346">
        <v>100</v>
      </c>
      <c r="D12" s="346"/>
      <c r="E12" s="346">
        <v>100</v>
      </c>
      <c r="F12" s="346"/>
      <c r="G12" s="346"/>
      <c r="H12" s="346"/>
    </row>
    <row r="13" s="341" customFormat="1" ht="25" customHeight="1" spans="1:8">
      <c r="A13" s="344"/>
      <c r="B13" s="350" t="s">
        <v>713</v>
      </c>
      <c r="C13" s="346">
        <v>700</v>
      </c>
      <c r="D13" s="346">
        <v>700</v>
      </c>
      <c r="E13" s="346"/>
      <c r="F13" s="346"/>
      <c r="G13" s="346"/>
      <c r="H13" s="346"/>
    </row>
    <row r="14" s="341" customFormat="1" ht="25" customHeight="1" spans="1:8">
      <c r="A14" s="344"/>
      <c r="B14" s="351" t="s">
        <v>714</v>
      </c>
      <c r="C14" s="346">
        <v>1000</v>
      </c>
      <c r="D14" s="346">
        <v>1000</v>
      </c>
      <c r="E14" s="346"/>
      <c r="F14" s="346"/>
      <c r="G14" s="346"/>
      <c r="H14" s="346"/>
    </row>
    <row r="15" s="341" customFormat="1" ht="25" customHeight="1" spans="1:8">
      <c r="A15" s="344"/>
      <c r="B15" s="351" t="s">
        <v>715</v>
      </c>
      <c r="C15" s="346">
        <v>1200</v>
      </c>
      <c r="D15" s="346"/>
      <c r="E15" s="346"/>
      <c r="F15" s="346"/>
      <c r="G15" s="346"/>
      <c r="H15" s="346">
        <v>1200</v>
      </c>
    </row>
    <row r="16" s="341" customFormat="1" ht="25" customHeight="1" spans="1:8">
      <c r="A16" s="344"/>
      <c r="B16" s="347" t="s">
        <v>716</v>
      </c>
      <c r="C16" s="346">
        <v>850</v>
      </c>
      <c r="D16" s="346">
        <v>150</v>
      </c>
      <c r="E16" s="346">
        <v>40</v>
      </c>
      <c r="F16" s="346">
        <v>585</v>
      </c>
      <c r="G16" s="346">
        <v>75</v>
      </c>
      <c r="H16" s="346"/>
    </row>
    <row r="17" s="341" customFormat="1"/>
    <row r="18" s="341" customFormat="1"/>
    <row r="19" s="341" customFormat="1"/>
    <row r="20" s="341" customFormat="1"/>
    <row r="21" s="341" customFormat="1"/>
    <row r="22" s="341" customFormat="1"/>
    <row r="23" s="341" customFormat="1"/>
    <row r="24" s="341" customFormat="1"/>
    <row r="25" s="341" customFormat="1"/>
    <row r="26" s="341" customFormat="1"/>
    <row r="27" s="341" customFormat="1"/>
    <row r="28" s="341" customFormat="1"/>
    <row r="29" s="341" customFormat="1"/>
    <row r="30" s="341" customFormat="1"/>
    <row r="31" s="341" customFormat="1"/>
    <row r="32" s="341" customFormat="1"/>
    <row r="33" s="341" customFormat="1"/>
    <row r="34" s="341" customFormat="1"/>
    <row r="35" s="341" customFormat="1"/>
    <row r="36" s="341" customFormat="1"/>
    <row r="37" s="341" customFormat="1"/>
    <row r="38" s="341" customFormat="1"/>
    <row r="39" s="341" customFormat="1"/>
    <row r="40" s="341" customFormat="1"/>
    <row r="41" s="341" customFormat="1"/>
    <row r="42" s="341" customFormat="1"/>
    <row r="43" s="341" customFormat="1"/>
    <row r="44" s="341" customFormat="1"/>
    <row r="45" s="341" customFormat="1"/>
    <row r="46" s="341" customFormat="1"/>
    <row r="47" s="341" customFormat="1"/>
    <row r="48" s="341" customFormat="1"/>
    <row r="49" s="341" customFormat="1"/>
    <row r="50" s="341" customFormat="1"/>
    <row r="51" s="341" customFormat="1"/>
    <row r="52" s="341" customFormat="1"/>
    <row r="53" s="341" customFormat="1"/>
    <row r="54" s="341" customFormat="1"/>
    <row r="55" s="341" customFormat="1"/>
    <row r="56" s="341" customFormat="1"/>
    <row r="57" s="341" customFormat="1"/>
    <row r="58" s="341" customFormat="1"/>
    <row r="59" s="341" customFormat="1"/>
    <row r="60" s="341" customFormat="1"/>
    <row r="61" s="341" customFormat="1"/>
    <row r="62" s="341" customFormat="1"/>
    <row r="63" s="341" customFormat="1"/>
    <row r="64" s="341" customFormat="1"/>
    <row r="65" s="341" customFormat="1"/>
    <row r="66" s="341" customFormat="1"/>
    <row r="67" s="341" customFormat="1"/>
    <row r="68" s="341" customFormat="1"/>
    <row r="69" s="341" customFormat="1"/>
    <row r="70" s="341" customFormat="1"/>
    <row r="71" s="341" customFormat="1"/>
    <row r="72" s="341" customFormat="1"/>
    <row r="73" s="341" customFormat="1"/>
    <row r="74" s="341" customFormat="1"/>
    <row r="75" s="341" customFormat="1"/>
    <row r="76" s="341" customFormat="1"/>
    <row r="77" s="341" customFormat="1"/>
    <row r="78" s="341" customFormat="1"/>
    <row r="79" s="341" customFormat="1"/>
    <row r="80" s="341" customFormat="1"/>
    <row r="81" s="341" customFormat="1"/>
    <row r="82" s="341" customFormat="1"/>
  </sheetData>
  <mergeCells count="6">
    <mergeCell ref="A2:H2"/>
    <mergeCell ref="D3:H3"/>
    <mergeCell ref="D4:H4"/>
    <mergeCell ref="A4:A16"/>
    <mergeCell ref="B4:B6"/>
    <mergeCell ref="C4:C5"/>
  </mergeCells>
  <pageMargins left="0.786806" right="0.786806" top="0.944444" bottom="0.747917" header="0.314583" footer="0.511806"/>
  <pageSetup paperSize="9" scale="90" firstPageNumber="28" orientation="portrait" useFirstPageNumber="1" horizontalDpi="600" verticalDpi="600"/>
  <headerFooter>
    <oddFooter>&amp;C&amp;"Times New Roman"&amp;12—&amp;P—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Zeros="0" workbookViewId="0">
      <pane ySplit="4" topLeftCell="A5" activePane="bottomLeft" state="frozen"/>
      <selection/>
      <selection pane="bottomLeft" activeCell="A1" sqref="A1"/>
    </sheetView>
  </sheetViews>
  <sheetFormatPr defaultColWidth="9" defaultRowHeight="13.5" customHeight="1" outlineLevelCol="3"/>
  <cols>
    <col min="1" max="1" width="17.775" style="527" customWidth="1"/>
    <col min="2" max="2" width="48.3333333333333" style="527" customWidth="1"/>
    <col min="3" max="3" width="16.775" style="527" customWidth="1"/>
    <col min="4" max="257" width="9" style="527" customWidth="1"/>
  </cols>
  <sheetData>
    <row r="1" s="524" customFormat="1" ht="19.5" customHeight="1" spans="1:3">
      <c r="A1" s="528" t="s">
        <v>717</v>
      </c>
      <c r="B1" s="529"/>
      <c r="C1" s="529"/>
    </row>
    <row r="2" ht="40.05" customHeight="1" spans="1:4">
      <c r="A2" s="530" t="s">
        <v>718</v>
      </c>
      <c r="B2" s="531"/>
      <c r="C2" s="531"/>
      <c r="D2" s="532"/>
    </row>
    <row r="3" s="525" customFormat="1" ht="18" customHeight="1" spans="1:4">
      <c r="A3" s="533"/>
      <c r="B3" s="533"/>
      <c r="C3" s="534" t="s">
        <v>719</v>
      </c>
      <c r="D3" s="341"/>
    </row>
    <row r="4" s="526" customFormat="1" ht="19.95" customHeight="1" spans="1:4">
      <c r="A4" s="535" t="s">
        <v>94</v>
      </c>
      <c r="B4" s="535" t="s">
        <v>95</v>
      </c>
      <c r="C4" s="536" t="s">
        <v>56</v>
      </c>
      <c r="D4" s="537"/>
    </row>
    <row r="5" s="527" customFormat="1" ht="19.95" customHeight="1" spans="1:4">
      <c r="A5" s="538">
        <v>10301</v>
      </c>
      <c r="B5" s="539" t="s">
        <v>720</v>
      </c>
      <c r="C5" s="540">
        <f>SUM(XFD6:XFD22)</f>
        <v>0</v>
      </c>
      <c r="D5" s="532"/>
    </row>
    <row r="6" s="527" customFormat="1" ht="19.95" customHeight="1" spans="1:4">
      <c r="A6" s="541">
        <v>1030102</v>
      </c>
      <c r="B6" s="542" t="s">
        <v>721</v>
      </c>
      <c r="C6" s="543">
        <v>0</v>
      </c>
      <c r="D6" s="532"/>
    </row>
    <row r="7" s="527" customFormat="1" ht="19.95" customHeight="1" spans="1:4">
      <c r="A7" s="541">
        <v>1030115</v>
      </c>
      <c r="B7" s="542" t="s">
        <v>722</v>
      </c>
      <c r="C7" s="543">
        <v>0</v>
      </c>
      <c r="D7" s="532"/>
    </row>
    <row r="8" s="527" customFormat="1" ht="19.95" customHeight="1" spans="1:4">
      <c r="A8" s="541">
        <v>1030129</v>
      </c>
      <c r="B8" s="542" t="s">
        <v>723</v>
      </c>
      <c r="C8" s="544">
        <v>0</v>
      </c>
      <c r="D8" s="532"/>
    </row>
    <row r="9" s="527" customFormat="1" ht="19.95" customHeight="1" spans="1:4">
      <c r="A9" s="541">
        <v>1030146</v>
      </c>
      <c r="B9" s="542" t="s">
        <v>724</v>
      </c>
      <c r="C9" s="544">
        <v>14178</v>
      </c>
      <c r="D9" s="532"/>
    </row>
    <row r="10" s="527" customFormat="1" ht="19.95" customHeight="1" spans="1:4">
      <c r="A10" s="541">
        <v>1030147</v>
      </c>
      <c r="B10" s="542" t="s">
        <v>725</v>
      </c>
      <c r="C10" s="544">
        <v>0</v>
      </c>
      <c r="D10" s="532"/>
    </row>
    <row r="11" s="527" customFormat="1" ht="19.95" customHeight="1" spans="1:4">
      <c r="A11" s="541">
        <v>1030148</v>
      </c>
      <c r="B11" s="542" t="s">
        <v>726</v>
      </c>
      <c r="C11" s="544">
        <v>226774.9</v>
      </c>
      <c r="D11" s="532"/>
    </row>
    <row r="12" s="527" customFormat="1" ht="19.95" customHeight="1" spans="1:4">
      <c r="A12" s="541">
        <v>1030150</v>
      </c>
      <c r="B12" s="542" t="s">
        <v>727</v>
      </c>
      <c r="C12" s="544">
        <v>0</v>
      </c>
      <c r="D12" s="532"/>
    </row>
    <row r="13" s="527" customFormat="1" ht="19.95" customHeight="1" spans="1:4">
      <c r="A13" s="541">
        <v>1030155</v>
      </c>
      <c r="B13" s="542" t="s">
        <v>728</v>
      </c>
      <c r="C13" s="544">
        <v>0</v>
      </c>
      <c r="D13" s="532"/>
    </row>
    <row r="14" s="527" customFormat="1" ht="19.95" customHeight="1" spans="1:4">
      <c r="A14" s="541">
        <v>1030156</v>
      </c>
      <c r="B14" s="542" t="s">
        <v>729</v>
      </c>
      <c r="C14" s="544">
        <v>17035.5</v>
      </c>
      <c r="D14" s="532"/>
    </row>
    <row r="15" s="527" customFormat="1" ht="19.95" customHeight="1" spans="1:4">
      <c r="A15" s="541">
        <v>1030157</v>
      </c>
      <c r="B15" s="542" t="s">
        <v>730</v>
      </c>
      <c r="C15" s="544">
        <v>0</v>
      </c>
      <c r="D15" s="532"/>
    </row>
    <row r="16" s="527" customFormat="1" ht="19.95" customHeight="1" spans="1:4">
      <c r="A16" s="541">
        <v>1030158</v>
      </c>
      <c r="B16" s="542" t="s">
        <v>731</v>
      </c>
      <c r="C16" s="544">
        <v>0</v>
      </c>
      <c r="D16" s="532"/>
    </row>
    <row r="17" s="527" customFormat="1" ht="19.95" customHeight="1" spans="1:4">
      <c r="A17" s="541">
        <v>1030159</v>
      </c>
      <c r="B17" s="542" t="s">
        <v>732</v>
      </c>
      <c r="C17" s="544">
        <v>0</v>
      </c>
      <c r="D17" s="532"/>
    </row>
    <row r="18" s="527" customFormat="1" ht="19.95" customHeight="1" spans="1:4">
      <c r="A18" s="541">
        <v>1030178</v>
      </c>
      <c r="B18" s="542" t="s">
        <v>733</v>
      </c>
      <c r="C18" s="544">
        <v>2235</v>
      </c>
      <c r="D18" s="532"/>
    </row>
    <row r="19" s="527" customFormat="1" ht="21" customHeight="1" spans="1:4">
      <c r="A19" s="541">
        <v>1030180</v>
      </c>
      <c r="B19" s="542" t="s">
        <v>734</v>
      </c>
      <c r="C19" s="544">
        <v>0</v>
      </c>
      <c r="D19" s="532"/>
    </row>
    <row r="20" s="527" customFormat="1" ht="19.95" customHeight="1" spans="1:4">
      <c r="A20" s="541">
        <v>1030199</v>
      </c>
      <c r="B20" s="542" t="s">
        <v>735</v>
      </c>
      <c r="C20" s="544">
        <v>0</v>
      </c>
      <c r="D20" s="532"/>
    </row>
    <row r="21" s="527" customFormat="1" ht="19.95" customHeight="1" spans="1:4">
      <c r="A21" s="541">
        <v>1031006</v>
      </c>
      <c r="B21" s="542" t="s">
        <v>736</v>
      </c>
      <c r="C21" s="544">
        <v>14602</v>
      </c>
      <c r="D21" s="532"/>
    </row>
    <row r="22" s="527" customFormat="1" ht="21" customHeight="1" spans="1:4">
      <c r="A22" s="541">
        <v>1031099</v>
      </c>
      <c r="B22" s="542" t="s">
        <v>737</v>
      </c>
      <c r="C22" s="544">
        <v>3573</v>
      </c>
      <c r="D22" s="532"/>
    </row>
    <row r="23" s="527" customFormat="1" ht="19.95" customHeight="1" spans="1:4">
      <c r="A23" s="541"/>
      <c r="B23" s="542"/>
      <c r="C23" s="544"/>
      <c r="D23" s="532"/>
    </row>
    <row r="24" s="527" customFormat="1" ht="19.95" customHeight="1" spans="1:4">
      <c r="A24" s="545">
        <v>110</v>
      </c>
      <c r="B24" s="539" t="s">
        <v>738</v>
      </c>
      <c r="C24" s="540">
        <f>XFD25+XFD28+XFD30+XFD32</f>
        <v>0</v>
      </c>
      <c r="D24" s="532"/>
    </row>
    <row r="25" s="527" customFormat="1" ht="22.05" customHeight="1" spans="1:4">
      <c r="A25" s="541">
        <v>11004</v>
      </c>
      <c r="B25" s="546" t="s">
        <v>739</v>
      </c>
      <c r="C25" s="543">
        <f>XFD26</f>
        <v>0</v>
      </c>
      <c r="D25" s="532"/>
    </row>
    <row r="26" s="527" customFormat="1" ht="22.05" customHeight="1" spans="1:4">
      <c r="A26" s="541">
        <v>1100401</v>
      </c>
      <c r="B26" s="546" t="s">
        <v>740</v>
      </c>
      <c r="C26" s="543">
        <v>8643</v>
      </c>
      <c r="D26" s="532"/>
    </row>
    <row r="27" s="527" customFormat="1" ht="22.05" customHeight="1" spans="1:4">
      <c r="A27" s="541">
        <v>1100402</v>
      </c>
      <c r="B27" s="546" t="s">
        <v>741</v>
      </c>
      <c r="C27" s="544">
        <v>0</v>
      </c>
      <c r="D27" s="532"/>
    </row>
    <row r="28" s="527" customFormat="1" ht="22.05" customHeight="1" spans="1:4">
      <c r="A28" s="541">
        <v>11011</v>
      </c>
      <c r="B28" s="546" t="s">
        <v>742</v>
      </c>
      <c r="C28" s="544">
        <f>XFD29</f>
        <v>0</v>
      </c>
      <c r="D28" s="532"/>
    </row>
    <row r="29" s="527" customFormat="1" ht="22.05" customHeight="1" spans="1:4">
      <c r="A29" s="541">
        <v>1101102</v>
      </c>
      <c r="B29" s="546" t="s">
        <v>743</v>
      </c>
      <c r="C29" s="438">
        <v>302065</v>
      </c>
      <c r="D29" s="532"/>
    </row>
    <row r="30" s="527" customFormat="1" ht="22.05" customHeight="1" spans="1:4">
      <c r="A30" s="541">
        <v>11008</v>
      </c>
      <c r="B30" s="546" t="s">
        <v>744</v>
      </c>
      <c r="C30" s="544">
        <f>XFD31</f>
        <v>0</v>
      </c>
      <c r="D30" s="532"/>
    </row>
    <row r="31" s="527" customFormat="1" ht="22.05" customHeight="1" spans="1:4">
      <c r="A31" s="541">
        <v>1100802</v>
      </c>
      <c r="B31" s="546" t="s">
        <v>745</v>
      </c>
      <c r="C31" s="544">
        <v>26222</v>
      </c>
      <c r="D31" s="532"/>
    </row>
    <row r="32" s="527" customFormat="1" ht="22.05" customHeight="1" spans="1:4">
      <c r="A32" s="541">
        <v>11009</v>
      </c>
      <c r="B32" s="546" t="s">
        <v>746</v>
      </c>
      <c r="C32" s="544">
        <v>3016</v>
      </c>
      <c r="D32" s="532"/>
    </row>
    <row r="33" s="527" customFormat="1" ht="22.05" customHeight="1" spans="1:4">
      <c r="A33" s="541"/>
      <c r="B33" s="547" t="s">
        <v>747</v>
      </c>
      <c r="C33" s="540">
        <f>XFD24+XFD5</f>
        <v>0</v>
      </c>
      <c r="D33" s="532"/>
    </row>
  </sheetData>
  <mergeCells count="1">
    <mergeCell ref="A2:C2"/>
  </mergeCells>
  <pageMargins left="0.904861" right="0.904861" top="0.944444" bottom="0.747917" header="0.314583" footer="0.511806"/>
  <pageSetup paperSize="9" scale="90" firstPageNumber="29" orientation="portrait" useFirstPageNumber="1" horizontalDpi="600" verticalDpi="600"/>
  <headerFooter>
    <oddFooter>&amp;C&amp;"Times New Roman"&amp;12— &amp;P —</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50</vt:i4>
      </vt:variant>
    </vt:vector>
  </HeadingPairs>
  <TitlesOfParts>
    <vt:vector size="50" baseType="lpstr">
      <vt:lpstr>目录</vt:lpstr>
      <vt:lpstr>1、全市2021年一般公共预算收入执行表 </vt:lpstr>
      <vt:lpstr>2、全市2021年一般公共预算支出执行表</vt:lpstr>
      <vt:lpstr>3、市本级2021年一般公共预算收入执行表</vt:lpstr>
      <vt:lpstr>4、市本级2021年一般公共预算支出执行表</vt:lpstr>
      <vt:lpstr>5、2021年政府一般债务限额和余额情况表</vt:lpstr>
      <vt:lpstr>6、2021年度本地区和本级地方政府债券发行及还本付息额</vt:lpstr>
      <vt:lpstr>7、市本级2021年专项转移支付分地区、分项目执行表</vt:lpstr>
      <vt:lpstr>8、全市2021年政府性基金预算收入执行表</vt:lpstr>
      <vt:lpstr>9、全市2021年政府性基金预算支出执行表</vt:lpstr>
      <vt:lpstr>10、市本级2021年政府性基金预算收入执行表</vt:lpstr>
      <vt:lpstr>11、市本级2021年政府性基金预算支出执行表</vt:lpstr>
      <vt:lpstr>12、2021年政府专项债务限额和余额情况表</vt:lpstr>
      <vt:lpstr>13、全市2021年社会保险基金预算收入执行表</vt:lpstr>
      <vt:lpstr>14、全市2021年社会保险基金预算支出执行表</vt:lpstr>
      <vt:lpstr>15、市本级2021年社会保险基金预算收入执行表</vt:lpstr>
      <vt:lpstr>16、市本级2021年社会保险基金预算支出执行表</vt:lpstr>
      <vt:lpstr>17、全市2021年国有资本经营预算收入执行表</vt:lpstr>
      <vt:lpstr>18、全市2021年国有资本经营预算支出执行表</vt:lpstr>
      <vt:lpstr>19、市本级2021年国有资本经营预算收入执行表</vt:lpstr>
      <vt:lpstr>20、市本级2021年国有资本经营预算支出执行表</vt:lpstr>
      <vt:lpstr>21、全市2022年一般公共预算收入表</vt:lpstr>
      <vt:lpstr>22、全市2022年一般公共预算支出表</vt:lpstr>
      <vt:lpstr>23、市本级2022年一般公共预算收入表</vt:lpstr>
      <vt:lpstr>24、市本级2022年一般公共预算支出表</vt:lpstr>
      <vt:lpstr>25、一般公共预算税收返还和转移支付表</vt:lpstr>
      <vt:lpstr>26、市本级2022年专项转移支付分地区、分项目公开表</vt:lpstr>
      <vt:lpstr>27、市本级2022年一般公共预算“三公”经费表</vt:lpstr>
      <vt:lpstr>28、市本级2022年一般公共预算支出政府经济分类情况表</vt:lpstr>
      <vt:lpstr>29、2022年一般公共预算本级基本支出表</vt:lpstr>
      <vt:lpstr>30、2022年政府一般债务限额和余额情况表</vt:lpstr>
      <vt:lpstr>31、全市2022年政府性基金预算收入表 </vt:lpstr>
      <vt:lpstr>32、全市2022年政府性基金预算支出表</vt:lpstr>
      <vt:lpstr>33、市本级2022年政府性基金预算收入表</vt:lpstr>
      <vt:lpstr>34、市本级2022年政府性基金预算支出表</vt:lpstr>
      <vt:lpstr>35、市本级2022年政府性基金转移支付表</vt:lpstr>
      <vt:lpstr>36、2022年政府专项债务限额和余额情况表</vt:lpstr>
      <vt:lpstr>37、2022年度地方政府债券还本付息预算表</vt:lpstr>
      <vt:lpstr>38、2022年全市新增地方政府债券资金使用安排表</vt:lpstr>
      <vt:lpstr>39、2022年市本级新增地方政府债券资金使用安排表</vt:lpstr>
      <vt:lpstr>40、全市2022年社会保险基金预算收入表</vt:lpstr>
      <vt:lpstr>41、全市2022年社会保险基金预算支出表</vt:lpstr>
      <vt:lpstr>42、市本级2022年社会保险基金预算收入表</vt:lpstr>
      <vt:lpstr>43、市本级2022年社会保险基金预算支出表</vt:lpstr>
      <vt:lpstr>44、市本级2022年社会保险基金预算结余表</vt:lpstr>
      <vt:lpstr>45、全市2022年国有资本经营预算收入表</vt:lpstr>
      <vt:lpstr>46、全市2022年国有资本经营预算支出表</vt:lpstr>
      <vt:lpstr>47、市本级2022年国有资本经营预算收入表</vt:lpstr>
      <vt:lpstr>48、市本级2022年国有资本经营预算支出表</vt:lpstr>
      <vt:lpstr>49、市本级2022年国有资本经营预算转移支付情况表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尽人意，听天命</cp:lastModifiedBy>
  <cp:revision>2</cp:revision>
  <dcterms:created xsi:type="dcterms:W3CDTF">2012-01-02T05:25:00Z</dcterms:created>
  <dcterms:modified xsi:type="dcterms:W3CDTF">2025-08-13T01:19:43Z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E4511B49C5744FC7A04096C98B118B76_13</vt:lpwstr>
  </property>
  <property fmtid="{D5CDD505-2E9C-101B-9397-08002B2CF9AE}" pid="3" name="KSOProductBuildVer">
    <vt:lpwstr>2052-12.1.0.21915</vt:lpwstr>
  </property>
</Properties>
</file>