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xl/worksheets/sheet3.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24.xml" ContentType="application/vnd.openxmlformats-officedocument.spreadsheetml.worksheet+xml"/>
  <Override PartName="/xl/styles.xml" ContentType="application/vnd.openxmlformats-officedocument.spreadsheetml.styles+xml"/>
  <Override PartName="/xl/worksheets/sheet28.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worksheets/sheet36.xml" ContentType="application/vnd.openxmlformats-officedocument.spreadsheetml.worksheet+xml"/>
  <Override PartName="/xl/worksheets/sheet29.xml" ContentType="application/vnd.openxmlformats-officedocument.spreadsheetml.worksheet+xml"/>
  <Override PartName="/xl/worksheets/sheet2.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9.xml" ContentType="application/vnd.openxmlformats-officedocument.spreadsheetml.worksheet+xml"/>
  <Override PartName="/xl/worksheets/sheet20.xml" ContentType="application/vnd.openxmlformats-officedocument.spreadsheetml.worksheet+xml"/>
  <Override PartName="/xl/worksheets/sheet7.xml" ContentType="application/vnd.openxmlformats-officedocument.spreadsheetml.worksheet+xml"/>
  <Override PartName="/xl/worksheets/sheet1.xml" ContentType="application/vnd.openxmlformats-officedocument.spreadsheetml.worksheet+xml"/>
  <Override PartName="/xl/worksheets/sheet31.xml" ContentType="application/vnd.openxmlformats-officedocument.spreadsheetml.worksheet+xml"/>
  <Override PartName="/xl/worksheets/sheet25.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5.xml" ContentType="application/vnd.openxmlformats-officedocument.spreadsheetml.worksheet+xml"/>
  <Override PartName="/xl/worksheets/sheet32.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30.xml" ContentType="application/vnd.openxmlformats-officedocument.spreadsheetml.worksheet+xml"/>
  <Override PartName="/xl/worksheets/sheet5.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0.xml" ContentType="application/vnd.openxmlformats-officedocument.spreadsheetml.worksheet+xml"/>
  <Override PartName="/xl/worksheets/sheet22.xml" ContentType="application/vnd.openxmlformats-officedocument.spreadsheetml.worksheet+xml"/>
  <Override PartName="/docProps/core.xml" ContentType="application/vnd.openxmlformats-package.core-properties+xml"/>
</Types>
</file>

<file path=_rels/.rels><?xml version="1.0" encoding="UTF-8" standalone="yes"?><Relationships xmlns="http://schemas.openxmlformats.org/package/2006/relationships"><Relationship  Id="rId2" Type="http://schemas.openxmlformats.org/package/2006/relationships/metadata/core-properties" Target="docProps/core.xml"/><Relationship  Id="rId3" Type="http://schemas.openxmlformats.org/officeDocument/2006/relationships/officeDocument" Target="xl/workbook.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33"/>
  </bookViews>
  <sheets>
    <sheet name="目录" sheetId="1" state="visible" r:id="rId2"/>
    <sheet name="1.全市一般公共预算收入决算表" sheetId="2" state="visible" r:id="rId3"/>
    <sheet name="2.全市一般公共预算支出决算表" sheetId="3" state="visible" r:id="rId4"/>
    <sheet name="3.市本级一般公共预算收入决算表" sheetId="4" state="visible" r:id="rId5"/>
    <sheet name="4.市本级一般公共预算支出决算表" sheetId="5" state="visible" r:id="rId6"/>
    <sheet name="5.市本级一般公共预算基本支出经济分类决算数" sheetId="6" state="visible" r:id="rId7"/>
    <sheet name="6.市对区税收返还决算表" sheetId="7" state="visible" r:id="rId8"/>
    <sheet name="7.一般性转移支付决算表" sheetId="8" state="visible" r:id="rId9"/>
    <sheet name="8.一般公共预算专项转移支付分地区、分项目决算表" sheetId="9" state="visible" r:id="rId10"/>
    <sheet name="9.全市一般债务限额和余额情况表" sheetId="10" state="visible" r:id="rId11"/>
    <sheet name="10.全市政府性基金收入决算表" sheetId="11" state="visible" r:id="rId12"/>
    <sheet name="11.全市政府性基金支出决算表" sheetId="12" state="visible" r:id="rId13"/>
    <sheet name="12.市本级政府性基金收入决算表" sheetId="13" state="visible" r:id="rId14"/>
    <sheet name="13.市本级政府性基金支出决算表" sheetId="14" state="visible" r:id="rId15"/>
    <sheet name="14.政府性基金专项转移支付分地区、分项目决算表 " sheetId="15" state="visible" r:id="rId16"/>
    <sheet name="15.全市专项债务限额和余额情况表" sheetId="16" state="visible" r:id="rId17"/>
    <sheet name="16.全市国有资本经营收入决算表" sheetId="17" state="visible" r:id="rId18"/>
    <sheet name="17.全市国有资本经营支出决算表" sheetId="18" state="visible" r:id="rId19"/>
    <sheet name="18.市本级国有资本经营收入决算表" sheetId="19" state="visible" r:id="rId20"/>
    <sheet name="19.市本级国有资本经营支出决算表" sheetId="20" state="visible" r:id="rId21"/>
    <sheet name="20.国有资本经营预算专项转移支付分地区、分项目决算表" sheetId="21" state="visible" r:id="rId22"/>
    <sheet name="21.全市社会保险基金收入决算表" sheetId="22" state="visible" r:id="rId23"/>
    <sheet name="22.全市社会保险基金支出决算表" sheetId="23" state="visible" r:id="rId24"/>
    <sheet name="23.市本级社会保险基金收入决算表" sheetId="24" state="visible" r:id="rId25"/>
    <sheet name="24.市本级社会保险基金支出决算表" sheetId="25" state="visible" r:id="rId26"/>
    <sheet name="25.市本级城乡居民基本养老保险基金收支决算表" sheetId="26" state="visible" r:id="rId27"/>
    <sheet name="26.市本级机关事业单位基本养老保险基金收支决算表" sheetId="27" state="visible" r:id="rId28"/>
    <sheet name="27.市本级职工基本医疗保险(含生育保险)基金收支决算表" sheetId="28" state="visible" r:id="rId29"/>
    <sheet name="28.市本级城乡居民基本医疗保险基金收支决算表" sheetId="29" state="visible" r:id="rId30"/>
    <sheet name="29.市本级工伤保险基金收支决算表" sheetId="30" state="visible" r:id="rId31"/>
    <sheet name="30.市本级失业保险基金收支决算表 " sheetId="31" state="visible" r:id="rId32"/>
    <sheet name="31.地方政府债券转贷情况表" sheetId="32" state="visible" r:id="rId33"/>
    <sheet name="32.全市地方政府、还本付息决算表" sheetId="33" state="visible" r:id="rId34"/>
    <sheet name="33.市本级“三公”经费支出情况表" sheetId="34" state="visible" r:id="rId35"/>
    <sheet name="34.全市一般债券安排使用表" sheetId="35" state="visible" r:id="rId36"/>
    <sheet name="35.全市专项债券安排使用表" sheetId="36" state="visible" r:id="rId37"/>
  </sheets>
  <externalReferences>
    <externalReference r:id="rId1"/>
  </externalReferences>
  <definedNames>
    <definedName name="Print_Area" localSheetId="1">1.全市一般公共预算收入决算表!$A$1:$B$29</definedName>
    <definedName name="Print_Area" localSheetId="2">2.全市一般公共预算支出决算表!$A$1:$B$29</definedName>
    <definedName name="Print_Area" localSheetId="3">3.市本级一般公共预算收入决算表!$A$1:$B$29</definedName>
    <definedName name="Print_Area" localSheetId="4">4.市本级一般公共预算支出决算表!$A$1:$B$1319</definedName>
    <definedName name="_xlnm._FilterDatabase" localSheetId="4" hidden="1">4.市本级一般公共预算支出决算表!$A$3:$B$1319</definedName>
    <definedName name="Print_Area" localSheetId="5">5.市本级一般公共预算基本支出经济分类决算数!$A$1:$B$72</definedName>
    <definedName name="_xlnm._FilterDatabase" localSheetId="5" hidden="1">5.市本级一般公共预算基本支出经济分类决算数!$A$3:$B$72</definedName>
    <definedName name="Print_Area" localSheetId="6">6.市对区税收返还决算表!$A$1:$B$11</definedName>
    <definedName name="Print_Area" localSheetId="7">7.一般性转移支付决算表!$A$1:$C$5</definedName>
    <definedName name="Print_Area" localSheetId="8">8.一般公共预算专项转移支付分地区、分项目决算表!$A$1:$B$5</definedName>
    <definedName name="Print_Area" localSheetId="9">9.全市一般债务限额和余额情况表!$A$1:$C$12</definedName>
    <definedName name="Print_Area" localSheetId="10">10.全市政府性基金收入决算表!$A$1:$B$34</definedName>
    <definedName name="_xlnm._FilterDatabase" localSheetId="10" hidden="1">10.全市政府性基金收入决算表!$A$3:$B$74</definedName>
    <definedName name="Print_Area" localSheetId="11">11.全市政府性基金支出决算表!$A$1:$B$53</definedName>
    <definedName name="_xlnm._FilterDatabase" localSheetId="11" hidden="1">11.全市政府性基金支出决算表!$A$3:$B$269</definedName>
    <definedName name="Print_Area" localSheetId="12">12.市本级政府性基金收入决算表!$A$1:$B$34</definedName>
    <definedName name="_xlnm._FilterDatabase" localSheetId="12" hidden="1">12.市本级政府性基金收入决算表!$A$3:$B$73</definedName>
    <definedName name="Print_Area" localSheetId="13">13.市本级政府性基金支出决算表!$A$1:$B$53</definedName>
    <definedName name="_xlnm._FilterDatabase" localSheetId="13" hidden="1">13.市本级政府性基金支出决算表!$A$3:$B$269</definedName>
    <definedName name="Print_Area" localSheetId="14">'14.政府性基金专项转移支付分地区、分项目决算表 '!$A$1:$B$5</definedName>
    <definedName name="Print_Area" localSheetId="15">15.全市专项债务限额和余额情况表!$A$1:$C$12</definedName>
    <definedName name="Print_Area" localSheetId="16">16.全市国有资本经营收入决算表!$A$1:$B$10</definedName>
    <definedName name="Print_Area" localSheetId="17">17.全市国有资本经营支出决算表!$A$1:$B$8</definedName>
    <definedName name="Print_Area" localSheetId="18">18.市本级国有资本经营收入决算表!$A$1:$B$9</definedName>
    <definedName name="Print_Area" localSheetId="19">19.市本级国有资本经营支出决算表!$A$1:$B$8</definedName>
    <definedName name="Print_Area" localSheetId="20">20.国有资本经营预算专项转移支付分地区、分项目决算表!$A$1:$B$5</definedName>
    <definedName name="Print_Area" localSheetId="21">21.全市社会保险基金收入决算表!$A$1:$B$33</definedName>
    <definedName name="Print_Area" localSheetId="22">22.全市社会保险基金支出决算表!$A$1:$B$26</definedName>
    <definedName name="Print_Area" localSheetId="23">23.市本级社会保险基金收入决算表!$A$1:$B$33</definedName>
    <definedName name="Print_Area" localSheetId="24">24.市本级社会保险基金支出决算表!$A$1:$B$25</definedName>
    <definedName name="Print_Area" localSheetId="25">25.市本级城乡居民基本养老保险基金收支决算表!$A$1:$D$20</definedName>
    <definedName name="Print_Area" localSheetId="26">26.市本级机关事业单位基本养老保险基金收支决算表!$A$1:$D$2</definedName>
    <definedName name="Print_Area" localSheetId="27">'27.市本级职工基本医疗保险(含生育保险)基金收支决算表'!$A$1:$D$2</definedName>
    <definedName name="Print_Area" localSheetId="28">28.市本级城乡居民基本医疗保险基金收支决算表!$A$1:$D$2</definedName>
    <definedName name="Print_Area" localSheetId="29">29.市本级工伤保险基金收支决算表!$A$1:$D$2</definedName>
    <definedName name="Print_Area" localSheetId="30">'30.市本级失业保险基金收支决算表 '!$A$1:$D$2</definedName>
    <definedName name="索引目录" localSheetId="30">#NAME?</definedName>
    <definedName name="Print_Area" localSheetId="31">31.地方政府债券转贷情况表!$A$1:$H$9</definedName>
    <definedName name="Print_Titles" localSheetId="31">31.地方政府债券转贷情况表!$3:$3</definedName>
    <definedName name="索引目录" localSheetId="31">#NAME?</definedName>
    <definedName name="Print_Area" localSheetId="32">32.全市地方政府、还本付息决算表!$A$1:$C$13</definedName>
    <definedName name="索引目录" localSheetId="32">#NAME?</definedName>
    <definedName name="_xlnm._FilterDatabase" localSheetId="32" hidden="1">32.全市地方政府、还本付息决算表!$A$1:$D$16</definedName>
    <definedName name="_xlfn.IFNA" hidden="1">#NAME?</definedName>
    <definedName name="索引目录">#REF!</definedName>
    <definedName name="_xlnm._FilterDatabase" localSheetId="10" hidden="1">'10.全市政府性基金收入决算表'!$A$3:$B$74</definedName>
    <definedName name="_xlnm._FilterDatabase" localSheetId="11" hidden="1">'11.全市政府性基金支出决算表'!$A$3:$B$269</definedName>
    <definedName name="_xlnm._FilterDatabase" localSheetId="12" hidden="1">'12.市本级政府性基金收入决算表'!$A$3:$B$73</definedName>
    <definedName name="_xlnm._FilterDatabase" localSheetId="13" hidden="1">'13.市本级政府性基金支出决算表'!$A$3:$B$269</definedName>
  </definedNames>
  <calcPr/>
</workbook>
</file>

<file path=xl/sharedStrings.xml><?xml version="1.0" encoding="utf-8"?>
<sst xmlns="http://schemas.openxmlformats.org/spreadsheetml/2006/main" count="2332" uniqueCount="2332">
  <si>
    <t xml:space="preserve">目   录</t>
  </si>
  <si>
    <t>1.全市一般公共预算收入决算表</t>
  </si>
  <si>
    <t>2.全市一般公共预算支出决算表</t>
  </si>
  <si>
    <t>3.市本级一般公共预算收入决算表</t>
  </si>
  <si>
    <t>4.市本级一般公共预算支出决算表</t>
  </si>
  <si>
    <t>5.市本级一般公共预算基本支出经济分类决算数</t>
  </si>
  <si>
    <t>6.市对区税收返还决算表</t>
  </si>
  <si>
    <t>7.一般性转移支付决算表</t>
  </si>
  <si>
    <t>8.一般公共预算专项转移支付分地区、分项目决算表</t>
  </si>
  <si>
    <t>9.全市一般债务限额和余额情况表</t>
  </si>
  <si>
    <t>10.全市政府性基金收入决算表</t>
  </si>
  <si>
    <t>11.全市政府性基金支出决算表</t>
  </si>
  <si>
    <t>12.市本级政府性基金收入决算表</t>
  </si>
  <si>
    <t>13.市本级政府性基金支出决算表</t>
  </si>
  <si>
    <t xml:space="preserve">14.政府性基金专项转移支付分地区、分项目决算表 </t>
  </si>
  <si>
    <t>15.全市专项债务限额和余额情况表</t>
  </si>
  <si>
    <t>16.全市国有资本经营收入决算表</t>
  </si>
  <si>
    <t>17.全市国有资本经营支出决算表</t>
  </si>
  <si>
    <t>18.市本级国有资本经营收入决算表</t>
  </si>
  <si>
    <t>19.市本级国有资本经营支出决算表</t>
  </si>
  <si>
    <t>20.国有资本经营预算专项转移支付分地区、分项目决算表</t>
  </si>
  <si>
    <t>21.全市社会保险基金收入决算表</t>
  </si>
  <si>
    <t>22.全市社会保险基金支出决算表</t>
  </si>
  <si>
    <t>23.市本级社会保险基金收入决算表</t>
  </si>
  <si>
    <t>24.市本级社会保险基金支出决算表</t>
  </si>
  <si>
    <t>25.市本级城乡居民基本养老保险基金收支决算表</t>
  </si>
  <si>
    <t>26.市本级机关事业单位基本养老保险基金收支决算表</t>
  </si>
  <si>
    <t>27.市本级职工基本医疗保险(含生育保险)基金收支决算表</t>
  </si>
  <si>
    <t>28.市本级城乡居民基本医疗保险基金收支决算表</t>
  </si>
  <si>
    <t>29.市本级工伤保险基金收支决算表</t>
  </si>
  <si>
    <t xml:space="preserve">30.市本级失业保险基金收支决算表 </t>
  </si>
  <si>
    <t>31.地方政府债券转贷情况表</t>
  </si>
  <si>
    <t>32.全市地方政府、还本付息决算表</t>
  </si>
  <si>
    <t>33.市本级三公经费支出情况表</t>
  </si>
  <si>
    <t>34.全市一般债券安排使用表</t>
  </si>
  <si>
    <t>35.全市专项债券安排使用表</t>
  </si>
  <si>
    <t>2023年度随州市一般公共预算收入决算表</t>
  </si>
  <si>
    <t>单位:万元</t>
  </si>
  <si>
    <t>预算科目</t>
  </si>
  <si>
    <t>决算数</t>
  </si>
  <si>
    <t xml:space="preserve">本 年 收 入 合 计</t>
  </si>
  <si>
    <t>一、税收收入</t>
  </si>
  <si>
    <t>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</si>
  <si>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</si>
  <si>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</si>
  <si>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</si>
  <si>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</si>
  <si>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</si>
  <si>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</si>
  <si>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</si>
  <si>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</si>
  <si>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</si>
  <si>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</si>
  <si>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</si>
  <si>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</si>
  <si>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</si>
  <si>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</si>
  <si>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</si>
  <si>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</si>
  <si>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</si>
  <si>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</si>
  <si>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</si>
  <si>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</si>
  <si>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其他收入</t>
  </si>
  <si>
    <t>2023年度随州市一般公共预算支出决算表</t>
  </si>
  <si>
    <t>一般公共预算支出</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</si>
  <si>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</si>
  <si>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</si>
  <si>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</si>
  <si>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</si>
  <si>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</si>
  <si>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</si>
  <si>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</si>
  <si>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</si>
  <si>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</si>
  <si>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</si>
  <si>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</si>
  <si>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</si>
  <si>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</si>
  <si>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</si>
  <si>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</si>
  <si>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</si>
  <si>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</si>
  <si>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</si>
  <si>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</si>
  <si>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</si>
  <si>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</si>
  <si>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</si>
  <si>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</si>
  <si>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</si>
  <si>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</si>
  <si>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</si>
  <si>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</si>
  <si>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</si>
  <si>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</si>
  <si>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</si>
  <si>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</si>
  <si>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</si>
  <si>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</si>
  <si>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</si>
  <si>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</si>
  <si>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</si>
  <si>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</si>
  <si>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</si>
  <si>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</si>
  <si>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</si>
  <si>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</si>
  <si>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</si>
  <si>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</si>
  <si>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</si>
  <si>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</si>
  <si>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</si>
  <si>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</si>
  <si>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</si>
  <si>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</si>
  <si>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</si>
  <si>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</si>
  <si>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</si>
  <si>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</si>
  <si>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</si>
  <si>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</si>
  <si>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</si>
  <si>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</si>
  <si>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</si>
  <si>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</si>
  <si>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</si>
  <si>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</si>
  <si>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</si>
  <si>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</si>
  <si>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</si>
  <si>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</si>
  <si>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</si>
  <si>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</si>
  <si>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</si>
  <si>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</si>
  <si>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</si>
  <si>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</si>
  <si>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</si>
  <si>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</si>
  <si>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</si>
  <si>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</si>
  <si>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</si>
  <si>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</si>
  <si>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</si>
  <si>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</si>
  <si>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</si>
  <si>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</si>
  <si>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</si>
  <si>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</si>
  <si>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</si>
  <si>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</si>
  <si>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</si>
  <si>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</si>
  <si>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</si>
  <si>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</si>
  <si>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</si>
  <si>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</si>
  <si>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</si>
  <si>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</si>
  <si>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</si>
  <si>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</si>
  <si>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</si>
  <si>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</si>
  <si>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</si>
  <si>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</si>
  <si>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</si>
  <si>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</si>
  <si>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</si>
  <si>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</si>
  <si>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</si>
  <si>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</si>
  <si>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</si>
  <si>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</si>
  <si>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</si>
  <si>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</si>
  <si>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</si>
  <si>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</si>
  <si>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</si>
  <si>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</si>
  <si>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</si>
  <si>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</si>
  <si>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</si>
  <si>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</si>
  <si>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</si>
  <si>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</si>
  <si>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</si>
  <si>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</si>
  <si>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</si>
  <si>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</si>
  <si>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</si>
  <si>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</si>
  <si>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</si>
  <si>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</si>
  <si>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</si>
  <si>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</si>
  <si>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</si>
  <si>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</si>
  <si>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</si>
  <si>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</si>
  <si>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</si>
  <si>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</si>
  <si>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</si>
  <si>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</si>
  <si>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</si>
  <si>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</si>
  <si>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</si>
  <si>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</si>
  <si>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</si>
  <si>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</si>
  <si>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</si>
  <si>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</si>
  <si>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</si>
  <si>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</si>
  <si>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</si>
  <si>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</si>
  <si>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</si>
  <si>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</si>
  <si>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</si>
  <si>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</si>
  <si>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</si>
  <si>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</si>
  <si>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</si>
  <si>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</si>
  <si>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</si>
  <si>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</si>
  <si>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</si>
  <si>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</si>
  <si>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</si>
  <si>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</si>
  <si>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</si>
  <si>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</si>
  <si>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</si>
  <si>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</si>
  <si>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</si>
  <si>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</si>
  <si>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</si>
  <si>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</si>
  <si>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</si>
  <si>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</si>
  <si>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</si>
  <si>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</si>
  <si>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</si>
  <si>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</si>
  <si>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</si>
  <si>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</si>
  <si>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</si>
  <si>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</si>
  <si>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</si>
  <si>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</si>
  <si>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</si>
  <si>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</si>
  <si>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</si>
  <si>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</si>
  <si>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</si>
  <si>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</si>
  <si>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</si>
  <si>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</si>
  <si>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</si>
  <si>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</si>
  <si>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</si>
  <si>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</si>
  <si>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</si>
  <si>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</si>
  <si>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</si>
  <si>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</si>
  <si>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</si>
  <si>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</si>
  <si>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</si>
  <si>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</si>
  <si>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</si>
  <si>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</si>
  <si>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</si>
  <si>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</si>
  <si>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</si>
  <si>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</si>
  <si>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</si>
  <si>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</si>
  <si>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</si>
  <si>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</si>
  <si>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</si>
  <si>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</si>
  <si>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</si>
  <si>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</si>
  <si>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</si>
  <si>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</si>
  <si>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</si>
  <si>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</si>
  <si>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</si>
  <si>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</si>
  <si>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</si>
  <si>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</si>
  <si>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</si>
  <si>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</si>
  <si>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</si>
  <si>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</si>
  <si>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</si>
  <si>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</si>
  <si>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</si>
  <si>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</si>
  <si>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</si>
  <si>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</si>
  <si>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</si>
  <si>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</si>
  <si>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</si>
  <si>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</si>
  <si>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</si>
  <si>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</si>
  <si>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</si>
  <si>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</si>
  <si>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</si>
  <si>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</si>
  <si>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</si>
  <si>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</si>
  <si>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</si>
  <si>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</si>
  <si>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</si>
  <si>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</si>
  <si>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</si>
  <si>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</si>
  <si>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</si>
  <si>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</si>
  <si>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</si>
  <si>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</si>
  <si>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</si>
  <si>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</si>
  <si>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</si>
  <si>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</si>
  <si>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</si>
  <si>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</si>
  <si>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</si>
  <si>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</si>
  <si>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</si>
  <si>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</si>
  <si>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</si>
  <si>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</si>
  <si>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</si>
  <si>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</si>
  <si>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</si>
  <si>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</si>
  <si>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</si>
  <si>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</si>
  <si>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</si>
  <si>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</si>
  <si>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</si>
  <si>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</si>
  <si>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</si>
  <si>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</si>
  <si>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</si>
  <si>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</si>
  <si>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</si>
  <si>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</si>
  <si>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</si>
  <si>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</si>
  <si>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</si>
  <si>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</si>
  <si>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</si>
  <si>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</si>
  <si>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</si>
  <si>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</si>
  <si>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</si>
  <si>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</si>
  <si>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</si>
  <si>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</si>
  <si>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</si>
  <si>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</si>
  <si>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</si>
  <si>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</si>
  <si>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</si>
  <si>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</si>
  <si>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</si>
  <si>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</si>
  <si>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</si>
  <si>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</si>
  <si>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</si>
  <si>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</si>
  <si>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</si>
  <si>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</si>
  <si>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</si>
  <si>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</si>
  <si>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</si>
  <si>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</si>
  <si>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</si>
  <si>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</si>
  <si>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</si>
  <si>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</si>
  <si>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</si>
  <si>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</si>
  <si>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</si>
  <si>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</si>
  <si>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</si>
  <si>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</si>
  <si>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</si>
  <si>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</si>
  <si>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</si>
  <si>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</si>
  <si>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</si>
  <si>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</si>
  <si>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</si>
  <si>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</si>
  <si>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</si>
  <si>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</si>
  <si>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</si>
  <si>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</si>
  <si>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</si>
  <si>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</si>
  <si>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</si>
  <si>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</si>
  <si>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</si>
  <si>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</si>
  <si>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</si>
  <si>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</si>
  <si>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</si>
  <si>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</si>
  <si>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</si>
  <si>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</si>
  <si>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</si>
  <si>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</si>
  <si>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</si>
  <si>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</si>
  <si>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</si>
  <si>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</si>
  <si>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</si>
  <si>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</si>
  <si>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</si>
  <si>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</si>
  <si>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</si>
  <si>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</si>
  <si>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</si>
  <si>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</si>
  <si>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</si>
  <si>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</si>
  <si>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</si>
  <si>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</si>
  <si>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</si>
  <si>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</si>
  <si>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</si>
  <si>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</si>
  <si>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</si>
  <si>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</si>
  <si>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</si>
  <si>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</si>
  <si>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</si>
  <si>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</si>
  <si>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</si>
  <si>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</si>
  <si>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</si>
  <si>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</si>
  <si>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</si>
  <si>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</si>
  <si>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</si>
  <si>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</si>
  <si>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</si>
  <si>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</si>
  <si>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</si>
  <si>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</si>
  <si>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</si>
  <si>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</si>
  <si>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</si>
  <si>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</si>
  <si>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</si>
  <si>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</si>
  <si>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</si>
  <si>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</si>
  <si>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</si>
  <si>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</si>
  <si>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</si>
  <si>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</si>
  <si>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</si>
  <si>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</si>
  <si>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</si>
  <si>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</si>
  <si>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</si>
  <si>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</si>
  <si>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</si>
  <si>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</si>
  <si>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</si>
  <si>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</si>
  <si>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</si>
  <si>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</si>
  <si>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</si>
  <si>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</si>
  <si>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</si>
  <si>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</si>
  <si>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</si>
  <si>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</si>
  <si>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</si>
  <si>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</si>
  <si>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</si>
  <si>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</si>
  <si>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</si>
  <si>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</si>
  <si>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</si>
  <si>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</si>
  <si>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</si>
  <si>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</si>
  <si>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</si>
  <si>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</si>
  <si>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</si>
  <si>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</si>
  <si>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</si>
  <si>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</si>
  <si>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</si>
  <si>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</si>
  <si>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</si>
  <si>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</si>
  <si>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</si>
  <si>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</si>
  <si>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</si>
  <si>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</si>
  <si>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</si>
  <si>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</si>
  <si>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</si>
  <si>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</si>
  <si>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</si>
  <si>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</si>
  <si>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</si>
  <si>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</si>
  <si>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</si>
  <si>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</si>
  <si>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</si>
  <si>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</si>
  <si>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</si>
  <si>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</si>
  <si>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</si>
  <si>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</si>
  <si>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</si>
  <si>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</si>
  <si>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</si>
  <si>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</si>
  <si>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</si>
  <si>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</si>
  <si>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</si>
  <si>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</si>
  <si>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</si>
  <si>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</si>
  <si>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</si>
  <si>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</si>
  <si>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</si>
  <si>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</si>
  <si>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</si>
  <si>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</si>
  <si>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</si>
  <si>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</si>
  <si>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</si>
  <si>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</si>
  <si>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</si>
  <si>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</si>
  <si>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</si>
  <si>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</si>
  <si>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</si>
  <si>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</si>
  <si>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</si>
  <si>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</si>
  <si>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</si>
  <si>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</si>
  <si>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</si>
  <si>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</si>
  <si>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</si>
  <si>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</si>
  <si>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</si>
  <si>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</si>
  <si>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</si>
  <si>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</si>
  <si>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</si>
  <si>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</si>
  <si>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</si>
  <si>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</si>
  <si>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</si>
  <si>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</si>
  <si>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</si>
  <si>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</si>
  <si>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</si>
  <si>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</si>
  <si>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</si>
  <si>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</si>
  <si>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</si>
  <si>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</si>
  <si>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</si>
  <si>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</si>
  <si>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</si>
  <si>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</si>
  <si>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</si>
  <si>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</si>
  <si>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</si>
  <si>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</si>
  <si>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</si>
  <si>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</si>
  <si>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</si>
  <si>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</si>
  <si>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</si>
  <si>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</si>
  <si>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</si>
  <si>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</si>
  <si>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</si>
  <si>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</si>
  <si>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</si>
  <si>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</si>
  <si>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</si>
  <si>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</si>
  <si>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</si>
  <si>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</si>
  <si>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</si>
  <si>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</si>
  <si>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</si>
  <si>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</si>
  <si>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</si>
  <si>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</si>
  <si>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</si>
  <si>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</si>
  <si>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</si>
  <si>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</si>
  <si>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</si>
  <si>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</si>
  <si>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</si>
  <si>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</si>
  <si>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</si>
  <si>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</si>
  <si>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</si>
  <si>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</si>
  <si>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</si>
  <si>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</si>
  <si>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</si>
  <si>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</si>
  <si>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</si>
  <si>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</si>
  <si>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</si>
  <si>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</si>
  <si>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</si>
  <si>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</si>
  <si>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</si>
  <si>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</si>
  <si>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</si>
  <si>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</si>
  <si>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</si>
  <si>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</si>
  <si>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</si>
  <si>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</si>
  <si>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</si>
  <si>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</si>
  <si>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</si>
  <si>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</si>
  <si>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</si>
  <si>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</si>
  <si>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</si>
  <si>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</si>
  <si>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</si>
  <si>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</si>
  <si>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</si>
  <si>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</si>
  <si>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</si>
  <si>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</si>
  <si>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</si>
  <si>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</si>
  <si>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</si>
  <si>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</si>
  <si>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</si>
  <si>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</si>
  <si>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</si>
  <si>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</si>
  <si>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</si>
  <si>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</si>
  <si>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</si>
  <si>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</si>
  <si>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</si>
  <si>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</si>
  <si>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</si>
  <si>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</si>
  <si>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</si>
  <si>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</si>
  <si>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</si>
  <si>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</si>
  <si>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</si>
  <si>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</si>
  <si>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</si>
  <si>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</si>
  <si>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</si>
  <si>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</si>
  <si>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</si>
  <si>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</si>
  <si>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</si>
  <si>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</si>
  <si>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</si>
  <si>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</si>
  <si>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</si>
  <si>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</si>
  <si>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</si>
  <si>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</si>
  <si>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</si>
  <si>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</si>
  <si>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</si>
  <si>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</si>
  <si>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</si>
  <si>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</si>
  <si>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</si>
  <si>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</si>
  <si>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</si>
  <si>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</si>
  <si>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</si>
  <si>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</si>
  <si>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</si>
  <si>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</si>
  <si>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</si>
  <si>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</si>
  <si>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</si>
  <si>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</si>
  <si>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</si>
  <si>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</si>
  <si>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</si>
  <si>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</si>
  <si>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</si>
  <si>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</si>
  <si>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</si>
  <si>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</si>
  <si>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</si>
  <si>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</si>
  <si>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</si>
  <si>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</si>
  <si>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</si>
  <si>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</si>
  <si>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</si>
  <si>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</si>
  <si>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</si>
  <si>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</si>
  <si>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</si>
  <si>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</si>
  <si>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</si>
  <si>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</si>
  <si>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</si>
  <si>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</si>
  <si>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</si>
  <si>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</si>
  <si>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</si>
  <si>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</si>
  <si>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</si>
  <si>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</si>
  <si>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</si>
  <si>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</si>
  <si>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</si>
  <si>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</si>
  <si>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</si>
  <si>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</si>
  <si>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</si>
  <si>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</si>
  <si>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</si>
  <si>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</si>
  <si>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</si>
  <si>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</si>
  <si>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</si>
  <si>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</si>
  <si>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</si>
  <si>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</si>
  <si>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</si>
  <si>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</si>
  <si>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</si>
  <si>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</si>
  <si>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</si>
  <si>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</si>
  <si>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</si>
  <si>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</si>
  <si>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</si>
  <si>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</si>
  <si>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</si>
  <si>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</si>
  <si>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</si>
  <si>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</si>
  <si>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</si>
  <si>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</si>
  <si>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</si>
  <si>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</si>
  <si>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</si>
  <si>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</si>
  <si>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</si>
  <si>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</si>
  <si>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</si>
  <si>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</si>
  <si>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</si>
  <si>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</si>
  <si>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</si>
  <si>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</si>
  <si>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</si>
  <si>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</si>
  <si>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</si>
  <si>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</si>
  <si>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</si>
  <si>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</si>
  <si>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</si>
  <si>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</si>
  <si>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</si>
  <si>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</si>
  <si>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</si>
  <si>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</si>
  <si>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</si>
  <si>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</si>
  <si>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</si>
  <si>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</si>
  <si>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</si>
  <si>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</si>
  <si>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</si>
  <si>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</si>
  <si>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</si>
  <si>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</si>
  <si>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</si>
  <si>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</si>
  <si>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</si>
  <si>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</si>
  <si>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</si>
  <si>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</si>
  <si>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</si>
  <si>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</si>
  <si>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</si>
  <si>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</si>
  <si>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</si>
  <si>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</si>
  <si>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</si>
  <si>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</si>
  <si>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</si>
  <si>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</si>
  <si>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</si>
  <si>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</si>
  <si>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</si>
  <si>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</si>
  <si>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</si>
  <si>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</si>
  <si>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</si>
  <si>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</si>
  <si>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</si>
  <si>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</si>
  <si>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</si>
  <si>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</si>
  <si>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</si>
  <si>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</si>
  <si>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</si>
  <si>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</si>
  <si>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</si>
  <si>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</si>
  <si>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</si>
  <si>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</si>
  <si>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</si>
  <si>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</si>
  <si>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</si>
  <si>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</si>
  <si>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</si>
  <si>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</si>
  <si>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</si>
  <si>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</si>
  <si>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</si>
  <si>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</si>
  <si>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</si>
  <si>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</si>
  <si>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</si>
  <si>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</si>
  <si>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</si>
  <si>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</si>
  <si>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</si>
  <si>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</si>
  <si>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</si>
  <si>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</si>
  <si>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</si>
  <si>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</si>
  <si>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</si>
  <si>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</si>
  <si>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</si>
  <si>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</si>
  <si>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</si>
  <si>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</si>
  <si>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</si>
  <si>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</si>
  <si>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</si>
  <si>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</si>
  <si>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</si>
  <si>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</si>
  <si>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</si>
  <si>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</si>
  <si>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</si>
  <si>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</si>
  <si>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</si>
  <si>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</si>
  <si>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</si>
  <si>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</si>
  <si>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</si>
  <si>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</si>
  <si>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</si>
  <si>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</si>
  <si>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</si>
  <si>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</si>
  <si>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</si>
  <si>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</si>
  <si>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</si>
  <si>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</si>
  <si>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</si>
  <si>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</si>
  <si>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</si>
  <si>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</si>
  <si>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</si>
  <si>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</si>
  <si>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</si>
  <si>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</si>
  <si>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</si>
  <si>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</si>
  <si>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</si>
  <si>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</si>
  <si>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</si>
  <si>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</si>
  <si>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</si>
  <si>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</si>
  <si>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</si>
  <si>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</si>
  <si>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</si>
  <si>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</si>
  <si>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</si>
  <si>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</si>
  <si>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</si>
  <si>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</si>
  <si>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</si>
  <si>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</si>
  <si>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</si>
  <si>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</si>
  <si>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</si>
  <si>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</si>
  <si>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</si>
  <si>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</si>
  <si>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</si>
  <si>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</si>
  <si>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</si>
  <si>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</si>
  <si>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</si>
  <si>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</si>
  <si>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</si>
  <si>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</si>
  <si>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</si>
  <si>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</si>
  <si>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</si>
  <si>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</si>
  <si>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</si>
  <si>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</si>
  <si>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</si>
  <si>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</si>
  <si>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</si>
  <si>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</si>
  <si>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</si>
  <si>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</si>
  <si>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</si>
  <si>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</si>
  <si>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</si>
  <si>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</si>
  <si>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</si>
  <si>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</si>
  <si>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</si>
  <si>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</si>
  <si>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</si>
  <si>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</si>
  <si>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</si>
  <si>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</si>
  <si>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</si>
  <si>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</si>
  <si>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</si>
  <si>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</si>
  <si>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</si>
  <si>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</si>
  <si>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</si>
  <si>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</si>
  <si>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</si>
  <si>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</si>
  <si>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</si>
  <si>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</si>
  <si>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</si>
  <si>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</si>
  <si>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</si>
  <si>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</si>
  <si>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</si>
  <si>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</si>
  <si>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</si>
  <si>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</si>
  <si>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</si>
  <si>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</si>
  <si>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</si>
  <si>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</si>
  <si>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</si>
  <si>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</si>
  <si>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</si>
  <si>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</si>
  <si>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</si>
  <si>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</si>
  <si>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</si>
  <si>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</si>
  <si>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</si>
  <si>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</si>
  <si>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</si>
  <si>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</si>
  <si>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</si>
  <si>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</si>
  <si>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</si>
  <si>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</si>
  <si>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</si>
  <si>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</si>
  <si>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</si>
  <si>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</si>
  <si>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</si>
  <si>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</si>
  <si>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</si>
  <si>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</si>
  <si>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</si>
  <si>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</si>
  <si>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</si>
  <si>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</si>
  <si>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</si>
  <si>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</si>
  <si>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</si>
  <si>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</si>
  <si>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</si>
  <si>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</si>
  <si>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</si>
  <si>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</si>
  <si>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</si>
  <si>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</si>
  <si>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</si>
  <si>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</si>
  <si>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</si>
  <si>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</si>
  <si>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</si>
  <si>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</si>
  <si>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</si>
  <si>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</si>
  <si>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</si>
  <si>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</si>
  <si>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</si>
  <si>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</si>
  <si>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</si>
  <si>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</si>
  <si>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</si>
  <si>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</si>
  <si>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</si>
  <si>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</si>
  <si>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</si>
  <si>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</si>
  <si>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</si>
  <si>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</si>
  <si>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</si>
  <si>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</si>
  <si>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</si>
  <si>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</si>
  <si>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</si>
  <si>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</si>
  <si>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</si>
  <si>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</si>
  <si>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</si>
  <si>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</si>
  <si>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</si>
  <si>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</si>
  <si>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</si>
  <si>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</si>
  <si>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</si>
  <si>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</si>
  <si>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</si>
  <si>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</si>
  <si>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</si>
  <si>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</si>
  <si>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</si>
  <si>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</si>
  <si>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</si>
  <si>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</si>
  <si>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</si>
  <si>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</si>
  <si>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</si>
  <si>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</si>
  <si>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</si>
  <si>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</si>
  <si>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</si>
  <si>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</si>
  <si>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</si>
  <si>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</si>
  <si>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</si>
  <si>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</si>
  <si>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</si>
  <si>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</si>
  <si>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</si>
  <si>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</si>
  <si>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</si>
  <si>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t>
  </si>
  <si>
    <t xml:space="preserve">  中央政府国外债务发行费用支出</t>
  </si>
  <si>
    <t xml:space="preserve">  地方政府一般债务发行费用支出</t>
  </si>
  <si>
    <t>2023年度随州市本级一般公共预算收入决算表</t>
  </si>
  <si>
    <t>2023年度随州市本级一般公共预算支出决算表</t>
  </si>
  <si>
    <t>2023年市本级一般公共预算(基本)支出决算经济分类表</t>
  </si>
  <si>
    <t>科目编码</t>
  </si>
  <si>
    <t>科目名称</t>
  </si>
  <si>
    <t>一般公共预算基本支出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</si>
  <si>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</si>
  <si>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</si>
  <si>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</si>
  <si>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</si>
  <si>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</si>
  <si>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</si>
  <si>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</si>
  <si>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</si>
  <si>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</si>
  <si>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</si>
  <si>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</si>
  <si>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</si>
  <si>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</si>
  <si>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</si>
  <si>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</si>
  <si>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</si>
  <si>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</si>
  <si>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</si>
  <si>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</si>
  <si>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</si>
  <si>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</si>
  <si>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</si>
  <si>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</si>
  <si>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</si>
  <si>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</si>
  <si>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</si>
  <si>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</si>
  <si>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</si>
  <si>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</si>
  <si>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</si>
  <si>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</si>
  <si>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</si>
  <si>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</si>
  <si>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</si>
  <si>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</si>
  <si>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</si>
  <si>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</si>
  <si>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资本金注入(一)</t>
  </si>
  <si>
    <t xml:space="preserve">  资本金注入(二)</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</si>
  <si>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</si>
  <si>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</si>
  <si>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</si>
  <si>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</si>
  <si>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</si>
  <si>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</si>
  <si>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</si>
  <si>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</si>
  <si>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</si>
  <si>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</si>
  <si>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</si>
  <si>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</si>
  <si>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</si>
  <si>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</si>
  <si>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</si>
  <si>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</si>
  <si>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</si>
  <si>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</si>
  <si>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</si>
  <si>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</si>
  <si>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</si>
  <si>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2023年市对区税收返还决算表</t>
  </si>
  <si>
    <t>单位：万元</t>
  </si>
  <si>
    <t>项目</t>
  </si>
  <si>
    <t>分地区</t>
  </si>
  <si>
    <t>合计</t>
  </si>
  <si>
    <t>曾都区本级</t>
  </si>
  <si>
    <t>高新区</t>
  </si>
  <si>
    <t>大洪山</t>
  </si>
  <si>
    <t>返还性支出</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</si>
  <si>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</si>
  <si>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</si>
  <si>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</si>
  <si>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</si>
  <si>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</si>
  <si>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</si>
  <si>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2023年度一般公共预算转移性支付决算表</t>
  </si>
  <si>
    <t xml:space="preserve">决 算 数</t>
  </si>
  <si>
    <t>市本级</t>
  </si>
  <si>
    <t>曾都区</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</si>
  <si>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</si>
  <si>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</si>
  <si>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</si>
  <si>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</si>
  <si>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</si>
  <si>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</si>
  <si>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</si>
  <si>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</si>
  <si>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</si>
  <si>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</si>
  <si>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</si>
  <si>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</si>
  <si>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</si>
  <si>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巩固脱贫攻坚成果衔接乡村振兴转移支付收入</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</si>
  <si>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</si>
  <si>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</si>
  <si>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</si>
  <si>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</si>
  <si>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</si>
  <si>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</si>
  <si>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</si>
  <si>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</si>
  <si>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</si>
  <si>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</si>
  <si>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</si>
  <si>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</si>
  <si>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</si>
  <si>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资源勘探工业信息等共同财政事权转移支付收入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</si>
  <si>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</si>
  <si>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</si>
  <si>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</si>
  <si>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</si>
  <si>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</si>
  <si>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</si>
  <si>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</si>
  <si>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 xml:space="preserve">    增值税留抵退税转移支付收入</t>
  </si>
  <si>
    <t xml:space="preserve">    其他退税减税降费转移支付收入</t>
  </si>
  <si>
    <t xml:space="preserve">    补充县区财力转移支付收入</t>
  </si>
  <si>
    <t xml:space="preserve">    其他一般性转移支付收入</t>
  </si>
  <si>
    <t>2023年市本级对下专项转移支付分地区、分项目决算表</t>
  </si>
  <si>
    <t>项目名称</t>
  </si>
  <si>
    <t>随县</t>
  </si>
  <si>
    <t>广水</t>
  </si>
  <si>
    <t>一般公共预算资金</t>
  </si>
  <si>
    <t xml:space="preserve">  [201]一般公共服务支出</t>
  </si>
  <si>
    <t xml:space="preserve">      人大系统补助经费</t>
  </si>
  <si>
    <t xml:space="preserve">      政协系统补助经费项目</t>
  </si>
  <si>
    <t xml:space="preserve">      统计调查专项转移支付资金</t>
  </si>
  <si>
    <t xml:space="preserve">      基层财政监管能力建设资金</t>
  </si>
  <si>
    <t xml:space="preserve">      财政投资报表信息统计经费</t>
  </si>
  <si>
    <t xml:space="preserve">      预算执行经费</t>
  </si>
  <si>
    <t xml:space="preserve">      财政信息化建设维护经费</t>
  </si>
  <si>
    <t xml:space="preserve">      注册会计师考试工作经费</t>
  </si>
  <si>
    <t xml:space="preserve">      省机构编制奖励基金</t>
  </si>
  <si>
    <t xml:space="preserve">      经济建设转移支付预算</t>
  </si>
  <si>
    <t xml:space="preserve">      纪检监察补助经费</t>
  </si>
  <si>
    <t xml:space="preserve">      知识产权转化引导及发展专项资金</t>
  </si>
  <si>
    <t xml:space="preserve">      县级档案馆建设“以奖代补”专项资金</t>
  </si>
  <si>
    <t xml:space="preserve">      全省工会协理员工资补贴</t>
  </si>
  <si>
    <t xml:space="preserve">      全省基层共青团工作经费</t>
  </si>
  <si>
    <t xml:space="preserve">      省级“扫黄打非”专项资金</t>
  </si>
  <si>
    <t xml:space="preserve">      一村多名大学生计划</t>
  </si>
  <si>
    <t xml:space="preserve">      人才培养专项</t>
  </si>
  <si>
    <t xml:space="preserve">      村红白理事会奖励经费</t>
  </si>
  <si>
    <t xml:space="preserve">      省级信访解难资金</t>
  </si>
  <si>
    <t xml:space="preserve">      食品药品监管补助资金</t>
  </si>
  <si>
    <t xml:space="preserve">      市场监督管理专项补助经费</t>
  </si>
  <si>
    <t xml:space="preserve">  [205]教育支出</t>
  </si>
  <si>
    <t xml:space="preserve">      教育现代化推进工程中央基建投资</t>
  </si>
  <si>
    <t xml:space="preserve">      省级预算内基本建设资金</t>
  </si>
  <si>
    <t xml:space="preserve">      省属本科高校生均拨款</t>
  </si>
  <si>
    <t xml:space="preserve">      组织工作专项</t>
  </si>
  <si>
    <t xml:space="preserve">  [206]科学技术支出</t>
  </si>
  <si>
    <t xml:space="preserve">      科技研究与开发资金</t>
  </si>
  <si>
    <t xml:space="preserve">      支持企业发展专项</t>
  </si>
  <si>
    <t xml:space="preserve">      省级科技创新平台专项</t>
  </si>
  <si>
    <t xml:space="preserve">      院省合作专项资金 </t>
  </si>
  <si>
    <t xml:space="preserve">      重大科技创新专项资金</t>
  </si>
  <si>
    <t xml:space="preserve">      “三区”人才支持计划科技人员专项</t>
  </si>
  <si>
    <t xml:space="preserve">  [207]文化旅游体育与传媒支出</t>
  </si>
  <si>
    <t xml:space="preserve">      文化旅游提升工程中央基建投资</t>
  </si>
  <si>
    <t xml:space="preserve">      “三区”人才支持计划文化人员专项</t>
  </si>
  <si>
    <t xml:space="preserve">      文旅产业融合</t>
  </si>
  <si>
    <t xml:space="preserve">      省级旅游发展专项</t>
  </si>
  <si>
    <t xml:space="preserve">      湖北旅游形象宣传资金</t>
  </si>
  <si>
    <t xml:space="preserve">      公共体育普及工程中央基建投资预算</t>
  </si>
  <si>
    <t xml:space="preserve">      文化产业发展专项资金转移支付项目</t>
  </si>
  <si>
    <t xml:space="preserve">      文化事业发展专项资金</t>
  </si>
  <si>
    <t xml:space="preserve">      文艺精品创作扶持专项资金</t>
  </si>
  <si>
    <t xml:space="preserve">      国家电影专项资金</t>
  </si>
  <si>
    <t xml:space="preserve">  [208]社会保障和就业支出</t>
  </si>
  <si>
    <t xml:space="preserve">      省属汉外离休干部医疗费</t>
  </si>
  <si>
    <t xml:space="preserve">      省属企业离休干部生活补贴</t>
  </si>
  <si>
    <t xml:space="preserve">      社会服务兜底工程中央基建投资</t>
  </si>
  <si>
    <t xml:space="preserve">      省级困难职工帮扶专项资金</t>
  </si>
  <si>
    <t xml:space="preserve">      省部级困难劳模补助资金及劳模日常管理经费</t>
  </si>
  <si>
    <t xml:space="preserve">      人口老龄化工程和托育建设中央基建投资预算</t>
  </si>
  <si>
    <t xml:space="preserve">  [210]卫生健康支出</t>
  </si>
  <si>
    <t xml:space="preserve">      卫生领域中央基建投资</t>
  </si>
  <si>
    <t xml:space="preserve">      重大传染病防控经费</t>
  </si>
  <si>
    <t xml:space="preserve">      特困艾滋病人、 晚血病人和部分新冠肺炎康复患者春节慰问资金</t>
  </si>
  <si>
    <t xml:space="preserve">      医疗应急物资储备设施项目中央基建投资</t>
  </si>
  <si>
    <t xml:space="preserve">      医疗废物处置设施建设项目中央基建投资</t>
  </si>
  <si>
    <t xml:space="preserve">  [211]节能环保支出</t>
  </si>
  <si>
    <t xml:space="preserve">      水污染防治资金预算</t>
  </si>
  <si>
    <t xml:space="preserve">      土壤污染防治专项资金</t>
  </si>
  <si>
    <t xml:space="preserve">      城市管网及污水处理补助资金</t>
  </si>
  <si>
    <t xml:space="preserve">      重点流域水环境综合治理中央基建投资</t>
  </si>
  <si>
    <t xml:space="preserve">      长江经济带绿色发展专项中央基建投资</t>
  </si>
  <si>
    <t xml:space="preserve">      大气污染防治资金</t>
  </si>
  <si>
    <t xml:space="preserve">      污染治理和节能减碳专项（污染治理方向）中央基建投资预算</t>
  </si>
  <si>
    <t xml:space="preserve">      生态文明建设专项中央基建投资</t>
  </si>
  <si>
    <t xml:space="preserve">      生态保护支撑体系专项中央基建投资</t>
  </si>
  <si>
    <t xml:space="preserve">      重点区域生态保护和修复专项中央基建投资</t>
  </si>
  <si>
    <t xml:space="preserve">      农村环境整治资金</t>
  </si>
  <si>
    <t xml:space="preserve">      农村人居环境整治专项中央基建投资</t>
  </si>
  <si>
    <t xml:space="preserve">      农业可持续发展专项</t>
  </si>
  <si>
    <t xml:space="preserve">      退化林修复工程中央基建投资</t>
  </si>
  <si>
    <t xml:space="preserve">      退耕还林还草中央基建投资</t>
  </si>
  <si>
    <t xml:space="preserve">      工业企业结构调整专项资金</t>
  </si>
  <si>
    <t xml:space="preserve">  [212]城乡社区支出</t>
  </si>
  <si>
    <t xml:space="preserve">      城市排水防涝设施建设中央基建投资</t>
  </si>
  <si>
    <t xml:space="preserve">      重点地区承接产业转移平台建设专项中央基建投资</t>
  </si>
  <si>
    <t>城市燃气管道等老化更新改造中央基建投资</t>
  </si>
  <si>
    <t xml:space="preserve">      排水设施建设中央基建投资</t>
  </si>
  <si>
    <t xml:space="preserve">  [213]农林水支出</t>
  </si>
  <si>
    <t xml:space="preserve">      农业可持续发展专项中央基建投资</t>
  </si>
  <si>
    <t xml:space="preserve">      农业生产发展专项中央基建投资</t>
  </si>
  <si>
    <t xml:space="preserve">      现代农业支撑体系专项中央基建投资</t>
  </si>
  <si>
    <t xml:space="preserve">      省级财政衔接推进乡村振兴补助资金</t>
  </si>
  <si>
    <t xml:space="preserve">      国土综合整治、生态修复与耕地保护项目</t>
  </si>
  <si>
    <t xml:space="preserve">      土地整治项目资金</t>
  </si>
  <si>
    <t xml:space="preserve">      重点区域生态保护和修复工程专项中央基建投资</t>
  </si>
  <si>
    <t xml:space="preserve">      森林草原资源培育专项中央基建投资</t>
  </si>
  <si>
    <t xml:space="preserve">      直属水文基础设施建设等项目中央基建投资</t>
  </si>
  <si>
    <t xml:space="preserve">      重大水利工程专项中央基建投资</t>
  </si>
  <si>
    <t xml:space="preserve">      水利工程专项中央基建投资</t>
  </si>
  <si>
    <t xml:space="preserve">      农村扶贫公路中央基建投资</t>
  </si>
  <si>
    <t xml:space="preserve">      农村综合改革转移支付</t>
  </si>
  <si>
    <t xml:space="preserve">      以工代赈示范工程中央基建投资</t>
  </si>
  <si>
    <t xml:space="preserve">      普惠金融发展专项资金</t>
  </si>
  <si>
    <t xml:space="preserve">      政府性融资担保机构省级财政业务奖补资金</t>
  </si>
  <si>
    <t xml:space="preserve">      土地指标跨省域调剂收入安排的支出</t>
  </si>
  <si>
    <t xml:space="preserve">      农村厕所革命资金</t>
  </si>
  <si>
    <t xml:space="preserve">      省人才培养专项</t>
  </si>
  <si>
    <t xml:space="preserve">      藏粮于地藏粮于技专项中央基建投资</t>
  </si>
  <si>
    <t xml:space="preserve">      村级债务化解奖励资金</t>
  </si>
  <si>
    <t xml:space="preserve">  [214]交通运输支出</t>
  </si>
  <si>
    <t xml:space="preserve">  [215]资源勘探工业信息等支出</t>
  </si>
  <si>
    <t xml:space="preserve">      制造业高质量发展资金</t>
  </si>
  <si>
    <t xml:space="preserve">      省级融合发展专项资金</t>
  </si>
  <si>
    <t xml:space="preserve">      重点产业创新发展</t>
  </si>
  <si>
    <t xml:space="preserve">      全省融资担保机构业务奖补</t>
  </si>
  <si>
    <t xml:space="preserve">      双创支撑平台项目中央基建投资</t>
  </si>
  <si>
    <t xml:space="preserve">      收回以前年度工业转型升级资金</t>
  </si>
  <si>
    <t xml:space="preserve">      重点地区承接产业转移平台建设专项</t>
  </si>
  <si>
    <t xml:space="preserve">      工业互联网会议补助经费</t>
  </si>
  <si>
    <t xml:space="preserve">      中小企业发展专项资金</t>
  </si>
  <si>
    <t xml:space="preserve">      湖北省企业上市奖励</t>
  </si>
  <si>
    <t xml:space="preserve">      省产业创新能力建设专项资金</t>
  </si>
  <si>
    <t xml:space="preserve">      纳入省级股权投资引导基金管理的专项</t>
  </si>
  <si>
    <t xml:space="preserve">      省沿江化工企业关改搬转补助资金</t>
  </si>
  <si>
    <t xml:space="preserve">      数字经济发展专项资金</t>
  </si>
  <si>
    <t xml:space="preserve">  [216]商业服务业等支出</t>
  </si>
  <si>
    <t xml:space="preserve">      服务业发展资金</t>
  </si>
  <si>
    <t xml:space="preserve">      省级促进市场体系建设专项资金</t>
  </si>
  <si>
    <t xml:space="preserve">      外经贸发展专项资金</t>
  </si>
  <si>
    <t xml:space="preserve">      城乡冷链和国家物流枢纽建设项目中央基建投资</t>
  </si>
  <si>
    <t xml:space="preserve">  [220]自然资源海洋气象等支出</t>
  </si>
  <si>
    <t xml:space="preserve">      全省基本农田保护项目资金</t>
  </si>
  <si>
    <t xml:space="preserve">      地质灾害防治与矿山环境治理项目</t>
  </si>
  <si>
    <t xml:space="preserve">      公共气象服务</t>
  </si>
  <si>
    <t xml:space="preserve">      耕地保护资金</t>
  </si>
  <si>
    <t xml:space="preserve">  [221]住房保障支出</t>
  </si>
  <si>
    <t xml:space="preserve">      保障性安居工程中央基建投资</t>
  </si>
  <si>
    <t xml:space="preserve">      国有垦区危房改造项目中央基建投资</t>
  </si>
  <si>
    <t xml:space="preserve">  [222]粮油物资储备支出</t>
  </si>
  <si>
    <t xml:space="preserve">      全省供销社系统农业社会化服务体系奖补资金</t>
  </si>
  <si>
    <t xml:space="preserve">      综合防灾减灾能力建设专项中央基建投资</t>
  </si>
  <si>
    <t xml:space="preserve">      重点地区应急储气设施建设中央基建投资</t>
  </si>
  <si>
    <t xml:space="preserve">      煤炭储备能力建设中央基建投资</t>
  </si>
  <si>
    <t xml:space="preserve">      全省粮食流通产业发展项目</t>
  </si>
  <si>
    <t xml:space="preserve">      粮食安全保障调控和应急设施项目中央基建投资</t>
  </si>
  <si>
    <t xml:space="preserve">      省级食盐储备资金</t>
  </si>
  <si>
    <t xml:space="preserve">      节日增供价差补贴资金</t>
  </si>
  <si>
    <t xml:space="preserve">  [224]灾害防治及应急管理支出</t>
  </si>
  <si>
    <t xml:space="preserve">      安全生产专项经费</t>
  </si>
  <si>
    <t xml:space="preserve">      草原防火等其他农业基础设施专项中央基建投资</t>
  </si>
  <si>
    <t xml:space="preserve">      森林防火专项经费</t>
  </si>
  <si>
    <t xml:space="preserve">      防震减灾专项资金</t>
  </si>
  <si>
    <t xml:space="preserve">      自然灾害防治体系建设补助资金 </t>
  </si>
  <si>
    <t xml:space="preserve">      暴雨洪涝灾害救灾应急补助中央基建投资</t>
  </si>
  <si>
    <t xml:space="preserve">      新型冠状病毒感染的肺炎疫情应急防控中央基建投资</t>
  </si>
  <si>
    <t xml:space="preserve">  [229]其他支出</t>
  </si>
  <si>
    <t xml:space="preserve">      资源型地区转型发展专项中央基建投资</t>
  </si>
  <si>
    <t xml:space="preserve">      老工业地区振兴发展中央基建投资</t>
  </si>
  <si>
    <t xml:space="preserve">      其他专项补助</t>
  </si>
  <si>
    <t xml:space="preserve">      补短板领域政府支持引导民间投资专项中央基建投资</t>
  </si>
  <si>
    <t>说明：涉及国防支出等未公开</t>
  </si>
  <si>
    <r>
      <t>全市</t>
    </r>
    <r>
      <rPr>
        <sz val="16"/>
        <rFont val="Times New Roman"/>
      </rPr>
      <t>2023</t>
    </r>
    <r>
      <rPr>
        <sz val="16"/>
        <rFont val="方正大标宋简体"/>
      </rPr>
      <t>年地方政府一般债务限额余额表</t>
    </r>
  </si>
  <si>
    <r>
      <t xml:space="preserve">                                                                                                      </t>
    </r>
    <r>
      <rPr>
        <sz val="10"/>
        <rFont val="宋体"/>
      </rPr>
      <t>单位：万元</t>
    </r>
  </si>
  <si>
    <t xml:space="preserve">地 区</t>
  </si>
  <si>
    <t>一般债务</t>
  </si>
  <si>
    <t>余额</t>
  </si>
  <si>
    <t>限额</t>
  </si>
  <si>
    <r>
      <t xml:space="preserve">  </t>
    </r>
    <r>
      <rPr>
        <sz val="11"/>
        <rFont val="宋体"/>
      </rPr>
      <t>随州市</t>
    </r>
  </si>
  <si>
    <r>
      <t xml:space="preserve">    </t>
    </r>
    <r>
      <rPr>
        <sz val="11"/>
        <rFont val="宋体"/>
      </rPr>
      <t>随州市本级</t>
    </r>
  </si>
  <si>
    <r>
      <t xml:space="preserve">    </t>
    </r>
    <r>
      <rPr>
        <sz val="11"/>
        <rFont val="宋体"/>
      </rPr>
      <t>曾都区</t>
    </r>
  </si>
  <si>
    <r>
      <t xml:space="preserve">    </t>
    </r>
    <r>
      <rPr>
        <sz val="11"/>
        <rFont val="宋体"/>
      </rPr>
      <t>随县</t>
    </r>
  </si>
  <si>
    <r>
      <t xml:space="preserve">    </t>
    </r>
    <r>
      <rPr>
        <sz val="11"/>
        <rFont val="宋体"/>
      </rPr>
      <t>广水市</t>
    </r>
  </si>
  <si>
    <t xml:space="preserve">债务情况说明：
1、全市政府债务限额情况。截至2023年底，省核定全市政府债务限额270.68亿元，其中：一般债务116.81亿元，专项债务153.88亿元。分地区情况为：市本级政府债务限额83.45亿元，其中：一般债务21.72亿元，专项债务61.72亿元；县市区政府债务限额187.24亿元，其中：一般债务95.09亿元，专项债务92.15亿元。
2、全市新增政府债务限额情况。2023年，全市新增政府债务限额29.51亿元，其中：一般债务0.81亿元，专项债务28.71亿元。分地区情况为：市本级新增政府债务限额5.49亿元，其中：一般债务减少3.32亿元，专项债务增加8.8亿元；县市区新增政府债务限额24.02亿元，其中：一般债务4.13亿元，专项债务19.9亿元。
3、全市政府债务余额情况。截至2023年底，全市政府债务余额259.43亿元，其中：一般债务109.58亿元，专项债务149.85亿元。分地区情况为：市本级政府债务余额82.16亿元，其中：一般债务20.44亿元，专项债务61.72亿元；县市区政府债务余额177.27亿元，其中：一般债务89.14亿元，专项债务88.13亿元。
4、全市新增政府债务情况。2023年，全市新增政府债务38.61亿元，其中：一般债务9.94亿元，专项债务28.67元。分地区情况为：市本级新增政府债务11.22亿元，其中：一般债务1.42亿元，专项债务9.8亿元；县市区新增政府债务27.39亿元，其中：一般债务8.52亿元，专项债务18.87亿元。 
5、新增债券使用情况：全市一般债务用于交通基础设施1.28亿元、农林水利0.92亿元、生态环保0.97亿元、社会事业3.65亿元、市政和产业园区基础设施1亿元、新型基础设施0.68亿元、其他1.44亿元；专项债务用于交通基础设施2.07亿元、能源0.5亿元、农林水利3.89亿元、生态环保0.22亿元、社会事业7.5亿元、城乡冷链等物流基础设施1.35亿元、市政和产业园区基础设施5.84亿元、保障性安居工程2.79亿元、新型基础设施0.41亿元、偿还存量债务4.11亿元。
6、全市政府债务还本付息情况。2023年，全市偿还政府债务本息24.2亿元，其中：还本16.48亿元，付息7.72亿元；市本级偿还政府债务本息5.93亿元，其中：还本3.53亿元，付息2.4 亿元；县市区偿还政府债务本息18.26亿元，其中：还本12.95亿元，付息5.31亿元。
7、全市政府债务再融资情况。2023年全市发行再融资政府债券8.97亿元，其中：一般债券7.14亿元、专项债券1.83亿元。市本级发行再融资政府债券1.96亿元，其中：一般债券1.1亿元、专项债券0.87亿元，再融资债券全部用于偿还到期政府债券本金。
</t>
  </si>
  <si>
    <t>2023年度随州市政府性基金预算收入决算明细表</t>
  </si>
  <si>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</si>
  <si>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</si>
  <si>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</si>
  <si>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</si>
  <si>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</si>
  <si>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</si>
  <si>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</si>
  <si>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</si>
  <si>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</si>
  <si>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</si>
  <si>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</si>
  <si>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</si>
  <si>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</si>
  <si>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</si>
  <si>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</si>
  <si>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</si>
  <si>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</si>
  <si>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</si>
  <si>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</si>
  <si>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</si>
  <si>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</si>
  <si>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</si>
  <si>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</si>
  <si>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</si>
  <si>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</si>
  <si>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</si>
  <si>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</si>
  <si>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</si>
  <si>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</si>
  <si>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</si>
  <si>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</si>
  <si>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</si>
  <si>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</si>
  <si>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</si>
  <si>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</si>
  <si>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</si>
  <si>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</si>
  <si>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</si>
  <si>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</si>
  <si>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</si>
  <si>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</si>
  <si>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</si>
  <si>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</si>
  <si>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</si>
  <si>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</si>
  <si>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</si>
  <si>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</si>
  <si>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</si>
  <si>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</si>
  <si>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</si>
  <si>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</si>
  <si>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</si>
  <si>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</si>
  <si>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</si>
  <si>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</si>
  <si>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</si>
  <si>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</si>
  <si>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</si>
  <si>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</si>
  <si>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</si>
  <si>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</si>
  <si>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</si>
  <si>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</si>
  <si>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</si>
  <si>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</si>
  <si>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</si>
  <si>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</si>
  <si>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</si>
  <si>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</si>
  <si>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</si>
  <si>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2023年度随州市政府性基金预算支出决算表</t>
  </si>
  <si>
    <t>政府性基金预算支出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</si>
  <si>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</si>
  <si>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</si>
  <si>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</si>
  <si>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</si>
  <si>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</si>
  <si>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</si>
  <si>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</si>
  <si>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</si>
  <si>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</si>
  <si>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</si>
  <si>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</si>
  <si>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</si>
  <si>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</si>
  <si>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</si>
  <si>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</si>
  <si>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</si>
  <si>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</si>
  <si>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</si>
  <si>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</si>
  <si>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</si>
  <si>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</si>
  <si>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</si>
  <si>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</si>
  <si>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</si>
  <si>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</si>
  <si>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</si>
  <si>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</si>
  <si>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</si>
  <si>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</si>
  <si>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</si>
  <si>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</si>
  <si>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</si>
  <si>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</si>
  <si>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</si>
  <si>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</si>
  <si>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</si>
  <si>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</si>
  <si>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</si>
  <si>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</si>
  <si>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</si>
  <si>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</si>
  <si>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</si>
  <si>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</si>
  <si>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</si>
  <si>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</si>
  <si>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</si>
  <si>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</si>
  <si>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</si>
  <si>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</si>
  <si>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</si>
  <si>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</si>
  <si>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</si>
  <si>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</si>
  <si>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</si>
  <si>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</si>
  <si>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</si>
  <si>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</si>
  <si>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</si>
  <si>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</si>
  <si>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</si>
  <si>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</si>
  <si>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</si>
  <si>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</si>
  <si>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</si>
  <si>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</si>
  <si>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</si>
  <si>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</si>
  <si>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</si>
  <si>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</si>
  <si>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</si>
  <si>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</si>
  <si>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</si>
  <si>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</si>
  <si>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</si>
  <si>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</si>
  <si>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</si>
  <si>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</si>
  <si>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</si>
  <si>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</si>
  <si>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</si>
  <si>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</si>
  <si>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</si>
  <si>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</si>
  <si>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</si>
  <si>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</si>
  <si>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</si>
  <si>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</si>
  <si>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</si>
  <si>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</si>
  <si>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</si>
  <si>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</si>
  <si>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</si>
  <si>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</si>
  <si>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</si>
  <si>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</si>
  <si>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</si>
  <si>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</si>
  <si>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</si>
  <si>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</si>
  <si>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</si>
  <si>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</si>
  <si>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</si>
  <si>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</si>
  <si>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</si>
  <si>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</si>
  <si>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</si>
  <si>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</si>
  <si>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</si>
  <si>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</si>
  <si>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</si>
  <si>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</si>
  <si>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</si>
  <si>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</si>
  <si>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</si>
  <si>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</si>
  <si>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</si>
  <si>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</si>
  <si>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</si>
  <si>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</si>
  <si>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</si>
  <si>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</si>
  <si>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</si>
  <si>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</si>
  <si>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</si>
  <si>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</si>
  <si>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</si>
  <si>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</si>
  <si>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</si>
  <si>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</si>
  <si>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</si>
  <si>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</si>
  <si>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</si>
  <si>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</si>
  <si>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</si>
  <si>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</si>
  <si>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</si>
  <si>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</si>
  <si>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</si>
  <si>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</si>
  <si>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</si>
  <si>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</si>
  <si>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</si>
  <si>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</si>
  <si>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</si>
  <si>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</si>
  <si>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</si>
  <si>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</si>
  <si>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</si>
  <si>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</si>
  <si>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</si>
  <si>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</si>
  <si>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</si>
  <si>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</si>
  <si>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</si>
  <si>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</si>
  <si>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</si>
  <si>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</si>
  <si>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</si>
  <si>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</si>
  <si>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</si>
  <si>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</si>
  <si>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</si>
  <si>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</si>
  <si>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</si>
  <si>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</si>
  <si>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</si>
  <si>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</si>
  <si>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</si>
  <si>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</si>
  <si>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</si>
  <si>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</si>
  <si>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</si>
  <si>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</si>
  <si>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</si>
  <si>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</si>
  <si>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</si>
  <si>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</si>
  <si>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</si>
  <si>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</si>
  <si>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</si>
  <si>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</si>
  <si>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</si>
  <si>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</si>
  <si>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</si>
  <si>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</si>
  <si>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</si>
  <si>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</si>
  <si>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</si>
  <si>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</si>
  <si>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</si>
  <si>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</si>
  <si>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</si>
  <si>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</si>
  <si>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</si>
  <si>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</si>
  <si>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</si>
  <si>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</si>
  <si>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</si>
  <si>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</si>
  <si>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</si>
  <si>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</si>
  <si>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</si>
  <si>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</si>
  <si>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</si>
  <si>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</si>
  <si>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</si>
  <si>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</si>
  <si>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</si>
  <si>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</si>
  <si>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</si>
  <si>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</si>
  <si>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</si>
  <si>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</si>
  <si>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</si>
  <si>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</si>
  <si>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</si>
  <si>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</si>
  <si>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</si>
  <si>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</si>
  <si>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</si>
  <si>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</si>
  <si>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</si>
  <si>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</si>
  <si>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</si>
  <si>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</si>
  <si>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</si>
  <si>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</si>
  <si>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</si>
  <si>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</si>
  <si>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2023年度随州市本级政府性基金预算收入决算明细表</t>
  </si>
  <si>
    <t>2023年度随州市本级政府性基金预算支出决算功能分类明细表</t>
  </si>
  <si>
    <t>随州市本级</t>
  </si>
  <si>
    <t>政府性基金</t>
  </si>
  <si>
    <t xml:space="preserve">      国家电影事业发展专项资金</t>
  </si>
  <si>
    <t xml:space="preserve">      省级体育转移支付补助经费</t>
  </si>
  <si>
    <t xml:space="preserve">      体育产业转移支付资金</t>
  </si>
  <si>
    <t xml:space="preserve">      旅游发展基金中央补助地方项目资金</t>
  </si>
  <si>
    <t xml:space="preserve">      中央水库移民扶持基金</t>
  </si>
  <si>
    <t xml:space="preserve">      大中型水库移民后期扶持基金</t>
  </si>
  <si>
    <t xml:space="preserve">      省大中型水库库区基金</t>
  </si>
  <si>
    <t xml:space="preserve">      国家重大水利工程建设基金</t>
  </si>
  <si>
    <t xml:space="preserve">      港口建设费支持港口航道公共基础设施建设</t>
  </si>
  <si>
    <t xml:space="preserve">      民航发展基金用于民航基础设施建设和机场航线补贴资金</t>
  </si>
  <si>
    <t xml:space="preserve">      福彩业务费市县转移支付</t>
  </si>
  <si>
    <t xml:space="preserve">      福彩公益金市县分成</t>
  </si>
  <si>
    <t xml:space="preserve">      体彩公益金市县分成</t>
  </si>
  <si>
    <t xml:space="preserve">      中央集中彩票公益金支持体育事业专项资金</t>
  </si>
  <si>
    <t xml:space="preserve">      中央集中彩票公益金支持社会福利事业专项资金</t>
  </si>
  <si>
    <t xml:space="preserve">      残疾人事业发展补助资金</t>
  </si>
  <si>
    <t xml:space="preserve">      体育企业纾困资金</t>
  </si>
  <si>
    <t xml:space="preserve">      中央财政医疗救助补助资金</t>
  </si>
  <si>
    <t xml:space="preserve">      中央专项彩票公益金支持贫困革命老区脱贫攻坚资金</t>
  </si>
  <si>
    <t xml:space="preserve">      中央专项彩票公益金支持地方社会公益事业发展资金</t>
  </si>
  <si>
    <t xml:space="preserve">      中央专项彩票公益金支持乡村学校少年宫项目</t>
  </si>
  <si>
    <t xml:space="preserve">      中央专项彩票公益金支持开展居家和社区养老服务改革试点补助资金</t>
  </si>
  <si>
    <t xml:space="preserve">      中央专项彩票公益金支持残疾人事业发展补助资金</t>
  </si>
  <si>
    <t xml:space="preserve">      中央专项彩票公益金支持城乡医疗救助资金</t>
  </si>
  <si>
    <t xml:space="preserve">      困难群众等民政对象救助补助资金</t>
  </si>
  <si>
    <t xml:space="preserve">      红十字事业发展补助资金</t>
  </si>
  <si>
    <t xml:space="preserve">      社会服务机构建设管理补助资金</t>
  </si>
  <si>
    <t xml:space="preserve">      社会服务管理事务支出补助资金</t>
  </si>
  <si>
    <t xml:space="preserve">      “惠动湖北”消费券</t>
  </si>
  <si>
    <t xml:space="preserve">      省级体育产业发展引导资金</t>
  </si>
  <si>
    <t xml:space="preserve">      省级自然灾害生活救助金及防灾减灾体系建设经费</t>
  </si>
  <si>
    <t xml:space="preserve">      实施全民健身计划及群众体育组织</t>
  </si>
  <si>
    <t xml:space="preserve">      省级民政一般性转移支付资金</t>
  </si>
  <si>
    <t xml:space="preserve">  [232]付息支出</t>
  </si>
  <si>
    <t xml:space="preserve">     国有土地使用权出让金付息</t>
  </si>
  <si>
    <t xml:space="preserve">     其他地方自行试点项目收益专项 债券付息支出</t>
  </si>
  <si>
    <t>说明：曾都区、高新区、大洪山有付息支出专项转移支付，因债务余额迁移，对应的高新区大洪山2023年专项债务付息同步调整到曾都区列支，通过付息支出专项转移支出调整数据。</t>
  </si>
  <si>
    <r>
      <t>全市</t>
    </r>
    <r>
      <rPr>
        <sz val="20"/>
        <rFont val="Times New Roman"/>
      </rPr>
      <t>2023</t>
    </r>
    <r>
      <rPr>
        <sz val="20"/>
        <rFont val="方正大标宋简体"/>
      </rPr>
      <t>年地方政府专项债务限额余额表</t>
    </r>
  </si>
  <si>
    <t>专项债务</t>
  </si>
  <si>
    <r>
      <t xml:space="preserve">  </t>
    </r>
    <r>
      <rPr>
        <sz val="10"/>
        <rFont val="宋体"/>
      </rPr>
      <t>随州市</t>
    </r>
  </si>
  <si>
    <r>
      <t xml:space="preserve">    </t>
    </r>
    <r>
      <rPr>
        <sz val="10"/>
        <rFont val="宋体"/>
      </rPr>
      <t>随州市本级</t>
    </r>
  </si>
  <si>
    <r>
      <t xml:space="preserve">    </t>
    </r>
    <r>
      <rPr>
        <sz val="10"/>
        <rFont val="宋体"/>
      </rPr>
      <t>曾都区</t>
    </r>
  </si>
  <si>
    <r>
      <t xml:space="preserve">    </t>
    </r>
    <r>
      <rPr>
        <sz val="10"/>
        <rFont val="宋体"/>
      </rPr>
      <t>随县</t>
    </r>
  </si>
  <si>
    <r>
      <t xml:space="preserve">    </t>
    </r>
    <r>
      <rPr>
        <sz val="10"/>
        <rFont val="宋体"/>
      </rPr>
      <t>广水市</t>
    </r>
  </si>
  <si>
    <t xml:space="preserve">债务情况说明：
1、全市政府债务限额情况。截至2023年底，省核定全市政府债务限额270.68亿元，其中：一般债务116.81亿元，专项债务153.88亿元。分地区情况为：市本级政府债务限额83.45亿元，其中：一般债务21.72亿元，专项债务61.72亿元；县市区政府债务限额187.24亿元，其中：一般债务95.09亿元，专项债务92.15亿元。
2、全市新增政府债务限额情况。2023年，全市新增政府债务限额29.51亿元，其中：一般债务0.81亿元，专项债务28.71亿元。分地区情况为：市本级新增政府债务限额5.49亿元，其中：一般债务减少3.32亿元，专项债务增加8.8亿元；县市区新增政府债务限额24.02亿元，其中：一般债务4.13亿元，专项债务19.9亿元。
3、全市政府债务余额情况。截至2023年底，全市政府债务余额259.43亿元，其中：一般债务109.58亿元，专项债务149.85亿元。分地区情况为：市本级政府债务余额82.16亿元，其中：一般债务20.44亿元，专项债务61.72亿元；县市区政府债务余额177.27亿元，其中：一般债务89.14亿元，专项债务88.13亿元。
4、全市新增政府债务情况。2023年，全市新增政府债务38.61亿元，其中：一般债务9.94亿元，专项债务28.67元。分地区情况为：市本级新增政府债务11.22亿元，其中：一般债务1.42亿元，专项债务9.8亿元；县市区新增政府债务27.39亿元，其中：一般债务8.52亿元，专项债务18.87亿元。 
5、新增债券使用情况：全市一般债务用于交通基础设施1.28亿元、农林水利0.92亿元、生态环保0.97亿元、社会事业3.65亿元、市政和产业园区基础设施1亿元、新型基础设施0.68亿元、其他1.44亿元；专项债务用于交通基础设施2.07亿元、能源0.5亿元、农林水利3.89亿元、生态环保0.22亿元、社会事业7.5亿元、城乡冷链等物流基础设施1.35亿元、市政和产业园区基础设施5.84亿元、保障性安居工程2.79亿元、新型基础设施0.41亿元、偿还存量债务4.11亿元。
6、全市政府债务还本付息情况。2023年，全市偿还政府债务本息24.2亿元，其中：还本16.48亿元，付息7.72亿元；市本级偿还政府债务本息5.93亿元，其中：还本3.53亿元，付息2.4 亿元；县市区偿还政府债务本息18.26亿元，其中：还本12.95亿元，付息5.31亿元。
7、全市政府债务再融资情况。2023年全市发行再融资政府债券8.97亿元，其中：一般债券7.14亿元、专项债券1.83亿元。市本级发行再融资政府债券1.96亿元，其中：一般债券1.1亿元、专项债券0.87亿元，再融资债券全部用于偿还到期政府债券本金。</t>
  </si>
  <si>
    <t>2023年度随州市国有资本经营预算收入决算明细表</t>
  </si>
  <si>
    <t>国有资本经营预算收入</t>
  </si>
  <si>
    <t>非税收入</t>
  </si>
  <si>
    <t xml:space="preserve">  国有资本经营收入</t>
  </si>
  <si>
    <t xml:space="preserve">    利润收入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</si>
  <si>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</si>
  <si>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</si>
  <si>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</si>
  <si>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</si>
  <si>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</si>
  <si>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</si>
  <si>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</si>
  <si>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</si>
  <si>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</si>
  <si>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</si>
  <si>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</si>
  <si>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</si>
  <si>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</si>
  <si>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</si>
  <si>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</si>
  <si>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</si>
  <si>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</si>
  <si>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</si>
  <si>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</si>
  <si>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</si>
  <si>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</si>
  <si>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</si>
  <si>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</si>
  <si>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</si>
  <si>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</si>
  <si>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</si>
  <si>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</si>
  <si>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</si>
  <si>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</si>
  <si>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</si>
  <si>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</si>
  <si>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</si>
  <si>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</si>
  <si>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</si>
  <si>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</si>
  <si>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</si>
  <si>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产权转让收入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</si>
  <si>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</si>
  <si>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</si>
  <si>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</si>
  <si>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</si>
  <si>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</si>
  <si>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</si>
  <si>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</si>
  <si>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</si>
  <si>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</si>
  <si>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</si>
  <si>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2023年度随州市国有资本经营预算支出决算明细表</t>
  </si>
  <si>
    <t>国有资本经营预算支出</t>
  </si>
  <si>
    <t xml:space="preserve">    国有资本经营预算补充社保基金支出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</si>
  <si>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</si>
  <si>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</si>
  <si>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</si>
  <si>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</si>
  <si>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</si>
  <si>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</si>
  <si>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</si>
  <si>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</si>
  <si>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</si>
  <si>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</si>
  <si>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</si>
  <si>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</si>
  <si>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</si>
  <si>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</si>
  <si>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</si>
  <si>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</si>
  <si>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</si>
  <si>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</si>
  <si>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</si>
  <si>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</si>
  <si>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 xml:space="preserve">  国有企业政策性补贴(款)</t>
  </si>
  <si>
    <t xml:space="preserve">    国有企业政策性补贴(项)</t>
  </si>
  <si>
    <t xml:space="preserve">  其他国有资本经营预算支出(款)</t>
  </si>
  <si>
    <t xml:space="preserve">    其他国有资本经营预算支出(项)</t>
  </si>
  <si>
    <t>2023年度随州市本级国有资本经营预算收入决算明细表</t>
  </si>
  <si>
    <t>2023年度随州市本级国有资本经营预算支出决算明细表</t>
  </si>
  <si>
    <t>广水市</t>
  </si>
  <si>
    <t>国有资本经营预算资金</t>
  </si>
  <si>
    <t xml:space="preserve">  [223]国有资本经营预算支出</t>
  </si>
  <si>
    <t xml:space="preserve">      国有企业退休人员社会化管理补助资金</t>
  </si>
  <si>
    <t>2023年度随州市社会保险基金预算收入决算表</t>
  </si>
  <si>
    <t xml:space="preserve">项    目</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</si>
  <si>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</si>
  <si>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</si>
  <si>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</si>
  <si>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</si>
  <si>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</si>
  <si>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</si>
  <si>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</si>
  <si>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</si>
  <si>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</si>
  <si>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</si>
  <si>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</si>
  <si>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</si>
  <si>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</si>
  <si>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</si>
  <si>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</si>
  <si>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2023年度随州市社会保险基金预算支出决算表</t>
  </si>
  <si>
    <t>二、支出</t>
  </si>
  <si>
    <t xml:space="preserve">   其中:社会保险待遇支出</t>
  </si>
  <si>
    <t xml:space="preserve">        转移支出</t>
  </si>
  <si>
    <t xml:space="preserve">        其他支出</t>
  </si>
  <si>
    <t xml:space="preserve">        全国统筹调剂资金支出</t>
  </si>
  <si>
    <t>2023年度随州市本级社会保险基金预算收入决算表</t>
  </si>
  <si>
    <t>2023年度随州市本级社会保险基金预算支出决算表</t>
  </si>
  <si>
    <t>2023年市本级城乡居民基本养老保险基金收支决算表</t>
  </si>
  <si>
    <r>
      <t/>
    </r>
    <r>
      <rPr>
        <b/>
        <sz val="10"/>
        <color indexed="64"/>
        <rFont val="Times New Roman"/>
      </rPr>
      <t>项</t>
    </r>
    <r>
      <rPr>
        <b/>
        <sz val="10"/>
        <color indexed="64"/>
        <rFont val="Times New Roman"/>
      </rPr>
      <t xml:space="preserve">        </t>
    </r>
    <r>
      <rPr>
        <b/>
        <sz val="10"/>
        <color indexed="64"/>
        <rFont val="宋体"/>
      </rPr>
      <t>目</t>
    </r>
  </si>
  <si>
    <t>一、个人缴费收入</t>
  </si>
  <si>
    <t>一、基础养老金支出</t>
  </si>
  <si>
    <r>
      <t/>
    </r>
    <r>
      <rPr>
        <sz val="10"/>
        <color indexed="64"/>
        <rFont val="Times New Roman"/>
      </rPr>
      <t xml:space="preserve">    </t>
    </r>
    <r>
      <rPr>
        <sz val="10"/>
        <color indexed="64"/>
        <rFont val="宋体"/>
      </rPr>
      <t>其中：财政为困难人员代缴收入</t>
    </r>
  </si>
  <si>
    <t>二、个人账户养老金支出</t>
  </si>
  <si>
    <t>二、财政补贴收入</t>
  </si>
  <si>
    <t>三、丧葬补助金支出</t>
  </si>
  <si>
    <r>
      <t/>
    </r>
    <r>
      <rPr>
        <sz val="10"/>
        <color indexed="64"/>
        <rFont val="Times New Roman"/>
      </rPr>
      <t xml:space="preserve">    </t>
    </r>
    <r>
      <rPr>
        <sz val="10"/>
        <color indexed="64"/>
        <rFont val="宋体"/>
      </rPr>
      <t>其中：财政对基础养老金的补贴</t>
    </r>
  </si>
  <si>
    <t>四、转移支出</t>
  </si>
  <si>
    <r>
      <t/>
    </r>
    <r>
      <rPr>
        <sz val="10"/>
        <color indexed="64"/>
        <rFont val="Times New Roman"/>
      </rPr>
      <t xml:space="preserve">          </t>
    </r>
    <r>
      <rPr>
        <sz val="10"/>
        <color indexed="64"/>
        <rFont val="宋体"/>
      </rPr>
      <t>财政对个人缴费的补贴</t>
    </r>
  </si>
  <si>
    <t>五、其他支出</t>
  </si>
  <si>
    <t>三、集体补助收入</t>
  </si>
  <si>
    <t>四、利息收入</t>
  </si>
  <si>
    <t>五、委托投资收益</t>
  </si>
  <si>
    <t>六、转移收入</t>
  </si>
  <si>
    <t>七、其他收入</t>
  </si>
  <si>
    <t>八、本年收入小计</t>
  </si>
  <si>
    <t>六、本年支出小计</t>
  </si>
  <si>
    <t>九、上级补助收入</t>
  </si>
  <si>
    <t>七、补助下级支出</t>
  </si>
  <si>
    <t>十、下级上解收入</t>
  </si>
  <si>
    <t>八、上解上级支出</t>
  </si>
  <si>
    <t>十一、本年收入合计</t>
  </si>
  <si>
    <t>九、本年支出合计</t>
  </si>
  <si>
    <t>十、本年收支结余</t>
  </si>
  <si>
    <t>十二、上年结余</t>
  </si>
  <si>
    <t>十一、年末滚存结余</t>
  </si>
  <si>
    <r>
      <t/>
    </r>
    <r>
      <rPr>
        <sz val="10"/>
        <color indexed="64"/>
        <rFont val="Times New Roman"/>
      </rPr>
      <t>总</t>
    </r>
    <r>
      <rPr>
        <sz val="10"/>
        <color indexed="64"/>
        <rFont val="Times New Roman"/>
      </rPr>
      <t xml:space="preserve">        </t>
    </r>
    <r>
      <rPr>
        <sz val="10"/>
        <color indexed="64"/>
        <rFont val="宋体"/>
      </rPr>
      <t>计</t>
    </r>
  </si>
  <si>
    <t>注：市本级无城乡居民基本养老保险基金</t>
  </si>
  <si>
    <t>2023年机关事业单位基本养老保险基金收支决算表</t>
  </si>
  <si>
    <t xml:space="preserve">项      目</t>
  </si>
  <si>
    <t xml:space="preserve">金      额</t>
  </si>
  <si>
    <t>一、基本养老保险费收入</t>
  </si>
  <si>
    <t>一、基本养老金支出</t>
  </si>
  <si>
    <t xml:space="preserve">二、财政补贴收入 </t>
  </si>
  <si>
    <t>二、转移支出</t>
  </si>
  <si>
    <t>三、利息收入</t>
  </si>
  <si>
    <t>三、其他支出</t>
  </si>
  <si>
    <t>四、转移收入</t>
  </si>
  <si>
    <t>×</t>
  </si>
  <si>
    <t>五、其他收入</t>
  </si>
  <si>
    <t>六、本年收入小计</t>
  </si>
  <si>
    <t>四、本年支出小计</t>
  </si>
  <si>
    <t>七、上级补助收入</t>
  </si>
  <si>
    <t>五、补助下级支出</t>
  </si>
  <si>
    <t>八、下级上解收入</t>
  </si>
  <si>
    <t>六、上解上级支出</t>
  </si>
  <si>
    <t>九、本年收入合计</t>
  </si>
  <si>
    <t>七、本年支出合计</t>
  </si>
  <si>
    <t>八、本年收支结余</t>
  </si>
  <si>
    <t>十、上年结余</t>
  </si>
  <si>
    <t>九、年末滚存结余</t>
  </si>
  <si>
    <t xml:space="preserve">总    计</t>
  </si>
  <si>
    <t xml:space="preserve">总   计</t>
  </si>
  <si>
    <t>2023年职工基本医疗保险（含生育保险）基金收支决算表</t>
  </si>
  <si>
    <t xml:space="preserve">小      计</t>
  </si>
  <si>
    <t>基本医疗保险统筹基金（含单建统筹）</t>
  </si>
  <si>
    <t xml:space="preserve">基本医疗保险
个人账户基金</t>
  </si>
  <si>
    <t>一、基本医疗保险费收入</t>
  </si>
  <si>
    <t>一、基本医疗保险待遇支出</t>
  </si>
  <si>
    <t xml:space="preserve">    其中：单位缴费</t>
  </si>
  <si>
    <t xml:space="preserve">　  其中：住院费用支出</t>
  </si>
  <si>
    <t xml:space="preserve">          个人缴费</t>
  </si>
  <si>
    <t xml:space="preserve">　        门诊费用支出</t>
  </si>
  <si>
    <t xml:space="preserve">          生育医疗费用支出</t>
  </si>
  <si>
    <t xml:space="preserve">    其中：对医保基金负担新冠病毒疫苗及接种费用的补助</t>
  </si>
  <si>
    <t xml:space="preserve">          生育津贴支出</t>
  </si>
  <si>
    <t xml:space="preserve">总      计</t>
  </si>
  <si>
    <t>2023年城乡居民基本医疗保险基金收支决算表</t>
  </si>
  <si>
    <t xml:space="preserve">项          目</t>
  </si>
  <si>
    <t xml:space="preserve">金    额</t>
  </si>
  <si>
    <t xml:space="preserve">    其中：集体扶持收入</t>
  </si>
  <si>
    <t>　　其中：住院费用支出</t>
  </si>
  <si>
    <t xml:space="preserve">          城乡医疗救助资助收入</t>
  </si>
  <si>
    <t xml:space="preserve">          门诊费用支出</t>
  </si>
  <si>
    <t xml:space="preserve">          财政为困难人员代缴收入</t>
  </si>
  <si>
    <t>二、大病保险支出</t>
  </si>
  <si>
    <t xml:space="preserve">      其中：按规定标准补助收入</t>
  </si>
  <si>
    <t xml:space="preserve">            对医保基金负担新冠病毒疫苗及接种费用的补助</t>
  </si>
  <si>
    <t>四、其他收入</t>
  </si>
  <si>
    <t>五、本年收入小计</t>
  </si>
  <si>
    <t>六、上级补助收入</t>
  </si>
  <si>
    <t>七、下级上解收入</t>
  </si>
  <si>
    <t>八、本年收入合计</t>
  </si>
  <si>
    <t>九、上年结余</t>
  </si>
  <si>
    <t xml:space="preserve">总        计</t>
  </si>
  <si>
    <t xml:space="preserve">总         计</t>
  </si>
  <si>
    <t>2023年工伤保险基金收支决算表</t>
  </si>
  <si>
    <t>一、工伤保险费收入</t>
  </si>
  <si>
    <t>一、工伤保险待遇支出</t>
  </si>
  <si>
    <t xml:space="preserve">    其中：公务员工伤保险费收入</t>
  </si>
  <si>
    <t xml:space="preserve">    其中：工伤医疗待遇支出</t>
  </si>
  <si>
    <t>二、职业伤害保障费收入（试点）</t>
  </si>
  <si>
    <t xml:space="preserve">          伤残待遇支出</t>
  </si>
  <si>
    <t>三、财政补贴收入</t>
  </si>
  <si>
    <t xml:space="preserve">          工亡待遇支出</t>
  </si>
  <si>
    <t>二、劳动能力鉴定支出</t>
  </si>
  <si>
    <t xml:space="preserve">五、其他收入   </t>
  </si>
  <si>
    <t>三、工伤预防费用支出</t>
  </si>
  <si>
    <t>四、职业伤害保障支出（试点）</t>
  </si>
  <si>
    <t xml:space="preserve">    其中：职业伤害保障待遇支出</t>
  </si>
  <si>
    <t xml:space="preserve">          职业伤害保障劳动能力鉴定支出</t>
  </si>
  <si>
    <t xml:space="preserve">          职业伤害保障委托承办费用支出</t>
  </si>
  <si>
    <t xml:space="preserve">八、上解上级支出 </t>
  </si>
  <si>
    <t xml:space="preserve">    其中：储备金</t>
  </si>
  <si>
    <t>2023年市本级失业保险基金收支决算表</t>
  </si>
  <si>
    <r>
      <t>项</t>
    </r>
    <r>
      <rPr>
        <b/>
        <sz val="10"/>
        <rFont val="Times New Roman"/>
      </rPr>
      <t xml:space="preserve"> </t>
    </r>
    <r>
      <rPr>
        <b/>
        <sz val="10"/>
        <rFont val="宋体"/>
      </rPr>
      <t>目</t>
    </r>
  </si>
  <si>
    <r>
      <t>金</t>
    </r>
    <r>
      <rPr>
        <b/>
        <sz val="10"/>
        <rFont val="Times New Roman"/>
      </rPr>
      <t xml:space="preserve"> </t>
    </r>
    <r>
      <rPr>
        <b/>
        <sz val="10"/>
        <rFont val="宋体"/>
      </rPr>
      <t>额</t>
    </r>
  </si>
  <si>
    <r>
      <t/>
    </r>
    <r>
      <rPr>
        <sz val="10"/>
        <rFont val="宋体"/>
      </rPr>
      <t>一、失业保险费收入</t>
    </r>
  </si>
  <si>
    <t>一、失业保险金支出</t>
  </si>
  <si>
    <r>
      <t/>
    </r>
    <r>
      <rPr>
        <sz val="10"/>
        <rFont val="宋体"/>
      </rPr>
      <t>二、财政补贴收入</t>
    </r>
  </si>
  <si>
    <t>二、基本医疗保险费支出</t>
  </si>
  <si>
    <r>
      <t/>
    </r>
    <r>
      <rPr>
        <sz val="10"/>
        <rFont val="宋体"/>
      </rPr>
      <t>三、利息收入</t>
    </r>
  </si>
  <si>
    <t>三、丧葬补助金和抚恤金支出</t>
  </si>
  <si>
    <r>
      <t/>
    </r>
    <r>
      <rPr>
        <sz val="10"/>
        <rFont val="宋体"/>
      </rPr>
      <t>四、转移收入</t>
    </r>
  </si>
  <si>
    <t>四、职业培训和职业介绍补贴支出</t>
  </si>
  <si>
    <r>
      <t/>
    </r>
    <r>
      <rPr>
        <sz val="10"/>
        <rFont val="宋体"/>
      </rPr>
      <t>五、其他收入</t>
    </r>
  </si>
  <si>
    <t>五、其他费用支出</t>
  </si>
  <si>
    <t>六、稳岗返还支出</t>
  </si>
  <si>
    <t>七、技能提升补贴支出</t>
  </si>
  <si>
    <t>八、转移支出</t>
  </si>
  <si>
    <t>九、其他支出</t>
  </si>
  <si>
    <r>
      <t/>
    </r>
    <r>
      <rPr>
        <sz val="10"/>
        <rFont val="宋体"/>
      </rPr>
      <t>六、本年收入小计</t>
    </r>
  </si>
  <si>
    <t>十、本年支出小计</t>
  </si>
  <si>
    <r>
      <t/>
    </r>
    <r>
      <rPr>
        <sz val="10"/>
        <rFont val="宋体"/>
      </rPr>
      <t>七、上级补助收入</t>
    </r>
  </si>
  <si>
    <t>十一、补助下级支出</t>
  </si>
  <si>
    <r>
      <t/>
    </r>
    <r>
      <rPr>
        <sz val="10"/>
        <rFont val="宋体"/>
      </rPr>
      <t>八、下级上解收入</t>
    </r>
  </si>
  <si>
    <t>十二、上解上级支出</t>
  </si>
  <si>
    <r>
      <t/>
    </r>
    <r>
      <rPr>
        <sz val="10"/>
        <rFont val="宋体"/>
      </rPr>
      <t>九、本年收入合计</t>
    </r>
  </si>
  <si>
    <t>十三、本年支出合计</t>
  </si>
  <si>
    <t>十四、本年收支结余</t>
  </si>
  <si>
    <r>
      <t/>
    </r>
    <r>
      <rPr>
        <sz val="10"/>
        <rFont val="宋体"/>
      </rPr>
      <t>十、上年结余</t>
    </r>
  </si>
  <si>
    <t>十五、年末滚存结余</t>
  </si>
  <si>
    <r>
      <t/>
    </r>
    <r>
      <rPr>
        <sz val="10"/>
        <rFont val="宋体"/>
      </rPr>
      <t>总</t>
    </r>
    <r>
      <rPr>
        <sz val="10"/>
        <rFont val="Times New Roman"/>
      </rPr>
      <t xml:space="preserve"> </t>
    </r>
    <r>
      <rPr>
        <sz val="10"/>
        <rFont val="宋体"/>
      </rPr>
      <t>计</t>
    </r>
  </si>
  <si>
    <t xml:space="preserve">总 计</t>
  </si>
  <si>
    <t>注：市本级无失业保险基金，由省级统筹。</t>
  </si>
  <si>
    <t>2023年随州市地方政府债券转贷情况表</t>
  </si>
  <si>
    <t>债券名称</t>
  </si>
  <si>
    <t>债券编码</t>
  </si>
  <si>
    <t>债券类型</t>
  </si>
  <si>
    <r>
      <t>转贷全市</t>
    </r>
    <r>
      <rPr>
        <sz val="10"/>
        <rFont val="Times New Roman"/>
      </rPr>
      <t xml:space="preserve">
</t>
    </r>
    <r>
      <rPr>
        <sz val="10"/>
        <rFont val="黑体"/>
      </rPr>
      <t>债券额度</t>
    </r>
  </si>
  <si>
    <r>
      <t>转贷市本级</t>
    </r>
    <r>
      <rPr>
        <sz val="10"/>
        <rFont val="Times New Roman"/>
      </rPr>
      <t xml:space="preserve">
</t>
    </r>
    <r>
      <rPr>
        <sz val="10"/>
        <rFont val="黑体"/>
      </rPr>
      <t>债券额度</t>
    </r>
  </si>
  <si>
    <r>
      <t>发行时间（年</t>
    </r>
    <r>
      <rPr>
        <sz val="10"/>
        <rFont val="Times New Roman"/>
      </rPr>
      <t>/</t>
    </r>
    <r>
      <rPr>
        <sz val="10"/>
        <rFont val="黑体"/>
      </rPr>
      <t>月</t>
    </r>
    <r>
      <rPr>
        <sz val="10"/>
        <rFont val="Times New Roman"/>
      </rPr>
      <t>/</t>
    </r>
    <r>
      <rPr>
        <sz val="10"/>
        <rFont val="黑体"/>
      </rPr>
      <t>日）</t>
    </r>
  </si>
  <si>
    <r>
      <t>债券</t>
    </r>
    <r>
      <rPr>
        <sz val="10"/>
        <rFont val="Times New Roman"/>
      </rPr>
      <t xml:space="preserve">
</t>
    </r>
    <r>
      <rPr>
        <sz val="10"/>
        <rFont val="黑体"/>
      </rPr>
      <t>利率</t>
    </r>
    <r>
      <rPr>
        <sz val="10"/>
        <rFont val="Times New Roman"/>
      </rPr>
      <t>(%)</t>
    </r>
  </si>
  <si>
    <r>
      <t>债券</t>
    </r>
    <r>
      <rPr>
        <sz val="10"/>
        <rFont val="Times New Roman"/>
      </rPr>
      <t xml:space="preserve">
</t>
    </r>
    <r>
      <rPr>
        <sz val="10"/>
        <rFont val="黑体"/>
      </rPr>
      <t>期限</t>
    </r>
  </si>
  <si>
    <t>一、新增债券</t>
  </si>
  <si>
    <r>
      <t>1.</t>
    </r>
    <r>
      <rPr>
        <b/>
        <sz val="10"/>
        <rFont val="SimSun"/>
      </rPr>
      <t>一般债券</t>
    </r>
  </si>
  <si>
    <t>2023年湖北省政府一般债券（一期）</t>
  </si>
  <si>
    <t>一般债券</t>
  </si>
  <si>
    <t>2023-01-16</t>
  </si>
  <si>
    <r>
      <t>7</t>
    </r>
    <r>
      <rPr>
        <sz val="10"/>
        <rFont val="宋体"/>
      </rPr>
      <t>年</t>
    </r>
  </si>
  <si>
    <t>2023年湖北省政府一般债券（二期）</t>
  </si>
  <si>
    <r>
      <t>10</t>
    </r>
    <r>
      <rPr>
        <sz val="10"/>
        <rFont val="宋体"/>
      </rPr>
      <t>年</t>
    </r>
  </si>
  <si>
    <t>2023年湖北省政府一般债券（三期）</t>
  </si>
  <si>
    <r>
      <t>15</t>
    </r>
    <r>
      <rPr>
        <sz val="10"/>
        <rFont val="宋体"/>
      </rPr>
      <t>年</t>
    </r>
  </si>
  <si>
    <t>2023年湖北省政府一般债券（六期）</t>
  </si>
  <si>
    <t>2023-09-21</t>
  </si>
  <si>
    <r>
      <t>2.</t>
    </r>
    <r>
      <rPr>
        <b/>
        <sz val="10"/>
        <rFont val="SimSun"/>
      </rPr>
      <t>专项债券</t>
    </r>
  </si>
  <si>
    <t>2023年湖北省政府专项债券（二十五期）</t>
  </si>
  <si>
    <t>101953</t>
  </si>
  <si>
    <t>专项债券</t>
  </si>
  <si>
    <t>2023-03-13</t>
  </si>
  <si>
    <t>15年</t>
  </si>
  <si>
    <t>2023年湖北省政府专项债券（二十六期）</t>
  </si>
  <si>
    <t>101954</t>
  </si>
  <si>
    <t>20年</t>
  </si>
  <si>
    <t>2023年湖北省政府专项债券（二期）</t>
  </si>
  <si>
    <t>173984</t>
  </si>
  <si>
    <t>2023年湖北省政府专项债券（四期）</t>
  </si>
  <si>
    <t>173986</t>
  </si>
  <si>
    <t>2023年湖北省政府专项债券（十九期）</t>
  </si>
  <si>
    <t>198181</t>
  </si>
  <si>
    <t>2023-02-22</t>
  </si>
  <si>
    <t>2023年湖北省政府专项债券（二十期）</t>
  </si>
  <si>
    <t>198182</t>
  </si>
  <si>
    <t>2023年湖北省政府专项债券（二十一期）</t>
  </si>
  <si>
    <t>198183</t>
  </si>
  <si>
    <t>30年</t>
  </si>
  <si>
    <t>2023年湖北省政府专项债券（三十九期）</t>
  </si>
  <si>
    <t>2305411</t>
  </si>
  <si>
    <t>2023-04-25</t>
  </si>
  <si>
    <t>2023年湖北省政府专项债券（四十二期）</t>
  </si>
  <si>
    <t>2305457</t>
  </si>
  <si>
    <t>2023-05-11</t>
  </si>
  <si>
    <t>10年</t>
  </si>
  <si>
    <t>2023年湖北省政府专项债券（五十六期）</t>
  </si>
  <si>
    <t>2305605</t>
  </si>
  <si>
    <t>2023-06-19</t>
  </si>
  <si>
    <t>2023年湖北省（武汉市、襄阳市、随州市、恩施州）棚改专项债券（十九期）-2023年湖北省政府专项债券（六十一期）</t>
  </si>
  <si>
    <t>2305610</t>
  </si>
  <si>
    <t>7年</t>
  </si>
  <si>
    <t>2023年湖北省政府专项债券（六十四期）</t>
  </si>
  <si>
    <t>2305660</t>
  </si>
  <si>
    <t>2023-06-29</t>
  </si>
  <si>
    <t>2023年湖北省政府专项债券（六十五期）</t>
  </si>
  <si>
    <t>2305661</t>
  </si>
  <si>
    <t>2023年湖北省政府专项债券（六十六期）</t>
  </si>
  <si>
    <t>2305662</t>
  </si>
  <si>
    <t>2023年湖北省（宜昌市、随州市）棚改专项债券（二十三期）-2023年湖北省政府专项债券（七十一期）</t>
  </si>
  <si>
    <t>2305667</t>
  </si>
  <si>
    <t>2023年湖北省政府专项债券（八十期）</t>
  </si>
  <si>
    <t>2371171</t>
  </si>
  <si>
    <t>2023年湖北省政府专项债券（八十一期）</t>
  </si>
  <si>
    <t>2371172</t>
  </si>
  <si>
    <t>2023年湖北省政府专项债券（八十二期）</t>
  </si>
  <si>
    <t>2371173</t>
  </si>
  <si>
    <t>2023年湖北省（武汉市、襄阳市、鄂州市、黄冈市、随州市、恩施州）棚改专项债券（二十七期）-2023年湖北省政府专项债券（八十五期）</t>
  </si>
  <si>
    <t>2371176</t>
  </si>
  <si>
    <t>2023年湖北省政府专项债券（九十期）</t>
  </si>
  <si>
    <t>2371373</t>
  </si>
  <si>
    <t>2023-11-21</t>
  </si>
  <si>
    <t>2023年湖北省政府专项债券（九十一期）</t>
  </si>
  <si>
    <t>2371374</t>
  </si>
  <si>
    <t>二、再融资债券</t>
  </si>
  <si>
    <t>2023年湖北省政府再融资一般债券（一期）</t>
  </si>
  <si>
    <t>2305098</t>
  </si>
  <si>
    <t>2023-02-01</t>
  </si>
  <si>
    <t>5年</t>
  </si>
  <si>
    <t>2023年湖北省政府再融资一般债券（二期）</t>
  </si>
  <si>
    <t>2305099</t>
  </si>
  <si>
    <t>2023年湖北省政府再融资一般债券（四期）</t>
  </si>
  <si>
    <t>2305332</t>
  </si>
  <si>
    <t>2023-04-11</t>
  </si>
  <si>
    <t>2023年湖北省政府再融资一般债券（五期）</t>
  </si>
  <si>
    <t>2305455</t>
  </si>
  <si>
    <t>2023年湖北省政府再融资一般债券（六期）</t>
  </si>
  <si>
    <t>2305504</t>
  </si>
  <si>
    <t>2023-05-24</t>
  </si>
  <si>
    <t>2023年湖北省政府再融资一般债券（七期）</t>
  </si>
  <si>
    <t>2305602</t>
  </si>
  <si>
    <t>2023年湖北省政府再融资一般债券（九期）</t>
  </si>
  <si>
    <t>2371012</t>
  </si>
  <si>
    <t>2023-08-23</t>
  </si>
  <si>
    <t>2023年湖北省政府再融资专项债券（五期）</t>
  </si>
  <si>
    <t>2305456</t>
  </si>
  <si>
    <t>2023年湖北省政府再融资专项债券（十六期）</t>
  </si>
  <si>
    <t>2371428</t>
  </si>
  <si>
    <t>2023-12-18</t>
  </si>
  <si>
    <t>2023年全市及市本级地方政府债券还本付息决算表</t>
  </si>
  <si>
    <t xml:space="preserve">项  目</t>
  </si>
  <si>
    <t>全市</t>
  </si>
  <si>
    <r>
      <t/>
    </r>
    <r>
      <rPr>
        <b/>
        <sz val="11"/>
        <rFont val="SimSun"/>
      </rPr>
      <t>合</t>
    </r>
    <r>
      <rPr>
        <b/>
        <sz val="11"/>
        <rFont val="Times New Roman"/>
      </rPr>
      <t xml:space="preserve">  </t>
    </r>
    <r>
      <rPr>
        <b/>
        <sz val="11"/>
        <rFont val="SimSun"/>
      </rPr>
      <t>计</t>
    </r>
  </si>
  <si>
    <t>一、还本决算数</t>
  </si>
  <si>
    <r>
      <t/>
    </r>
    <r>
      <rPr>
        <sz val="11"/>
        <rFont val="SimSun"/>
      </rPr>
      <t>（一）一般债券</t>
    </r>
  </si>
  <si>
    <r>
      <t xml:space="preserve">   </t>
    </r>
    <r>
      <rPr>
        <sz val="11"/>
        <rFont val="SimSun"/>
      </rPr>
      <t>其中：再融资</t>
    </r>
  </si>
  <si>
    <r>
      <t xml:space="preserve">      </t>
    </r>
    <r>
      <rPr>
        <sz val="11"/>
        <rFont val="SimSun"/>
      </rPr>
      <t>财政预算安排</t>
    </r>
    <r>
      <rPr>
        <sz val="11"/>
        <rFont val="Times New Roman"/>
      </rPr>
      <t xml:space="preserve"> </t>
    </r>
  </si>
  <si>
    <r>
      <t/>
    </r>
    <r>
      <rPr>
        <sz val="11"/>
        <rFont val="SimSun"/>
      </rPr>
      <t>（二）专项债券</t>
    </r>
  </si>
  <si>
    <r>
      <t xml:space="preserve">      </t>
    </r>
    <r>
      <rPr>
        <sz val="11"/>
        <rFont val="SimSun"/>
      </rPr>
      <t>财政预算安排</t>
    </r>
  </si>
  <si>
    <t>二、付息决算数</t>
  </si>
  <si>
    <t>三、发行登记费决算数</t>
  </si>
  <si>
    <r>
      <t/>
    </r>
    <r>
      <rPr>
        <sz val="16"/>
        <rFont val="黑体"/>
      </rPr>
      <t>附表</t>
    </r>
    <r>
      <rPr>
        <sz val="16"/>
        <rFont val="Times New Roman"/>
      </rPr>
      <t>15</t>
    </r>
  </si>
  <si>
    <r>
      <t/>
    </r>
    <r>
      <rPr>
        <sz val="20"/>
        <rFont val="方正小标宋简体"/>
      </rPr>
      <t>市本级</t>
    </r>
    <r>
      <rPr>
        <sz val="20"/>
        <rFont val="Times New Roman"/>
      </rPr>
      <t>2023</t>
    </r>
    <r>
      <rPr>
        <sz val="20"/>
        <rFont val="方正小标宋简体"/>
      </rPr>
      <t>年</t>
    </r>
    <r>
      <rPr>
        <sz val="20"/>
        <rFont val="Times New Roman"/>
      </rPr>
      <t>“</t>
    </r>
    <r>
      <rPr>
        <sz val="20"/>
        <rFont val="方正小标宋简体"/>
      </rPr>
      <t>三公</t>
    </r>
    <r>
      <rPr>
        <sz val="20"/>
        <rFont val="Times New Roman"/>
      </rPr>
      <t>”</t>
    </r>
    <r>
      <rPr>
        <sz val="20"/>
        <rFont val="方正小标宋简体"/>
      </rPr>
      <t>经费支出汇总情况表</t>
    </r>
  </si>
  <si>
    <r>
      <t/>
    </r>
    <r>
      <rPr>
        <sz val="10"/>
        <rFont val="黑体"/>
      </rPr>
      <t>项</t>
    </r>
    <r>
      <rPr>
        <sz val="10"/>
        <rFont val="Times New Roman"/>
      </rPr>
      <t xml:space="preserve">  </t>
    </r>
    <r>
      <rPr>
        <sz val="10"/>
        <rFont val="黑体"/>
      </rPr>
      <t>目</t>
    </r>
  </si>
  <si>
    <r>
      <t/>
    </r>
    <r>
      <rPr>
        <sz val="10"/>
        <rFont val="Times New Roman"/>
      </rPr>
      <t>2022</t>
    </r>
    <r>
      <rPr>
        <sz val="10"/>
        <rFont val="黑体"/>
      </rPr>
      <t>年决算数</t>
    </r>
  </si>
  <si>
    <r>
      <t/>
    </r>
    <r>
      <rPr>
        <sz val="10"/>
        <rFont val="Times New Roman"/>
      </rPr>
      <t>2023</t>
    </r>
    <r>
      <rPr>
        <sz val="10"/>
        <rFont val="黑体"/>
      </rPr>
      <t>年预算数</t>
    </r>
  </si>
  <si>
    <r>
      <t/>
    </r>
    <r>
      <rPr>
        <sz val="10"/>
        <rFont val="Times New Roman"/>
      </rPr>
      <t>2023</t>
    </r>
    <r>
      <rPr>
        <sz val="10"/>
        <rFont val="黑体"/>
      </rPr>
      <t>年决算数</t>
    </r>
  </si>
  <si>
    <r>
      <t/>
    </r>
    <r>
      <rPr>
        <sz val="10"/>
        <rFont val="Times New Roman"/>
      </rPr>
      <t>2023</t>
    </r>
    <r>
      <rPr>
        <sz val="10"/>
        <rFont val="黑体"/>
      </rPr>
      <t>年决算数占</t>
    </r>
    <r>
      <rPr>
        <sz val="10"/>
        <rFont val="Times New Roman"/>
      </rPr>
      <t xml:space="preserve">
</t>
    </r>
    <r>
      <rPr>
        <sz val="10"/>
        <rFont val="黑体"/>
      </rPr>
      <t>预算数的比例</t>
    </r>
  </si>
  <si>
    <r>
      <t/>
    </r>
    <r>
      <rPr>
        <sz val="10"/>
        <rFont val="Times New Roman"/>
      </rPr>
      <t>2023</t>
    </r>
    <r>
      <rPr>
        <sz val="10"/>
        <rFont val="黑体"/>
      </rPr>
      <t>年决算数比</t>
    </r>
    <r>
      <rPr>
        <sz val="10"/>
        <rFont val="Times New Roman"/>
      </rPr>
      <t>2022</t>
    </r>
    <r>
      <rPr>
        <sz val="10"/>
        <rFont val="黑体"/>
      </rPr>
      <t>年同期增（减）比例</t>
    </r>
  </si>
  <si>
    <t>备注</t>
  </si>
  <si>
    <r>
      <t/>
    </r>
    <r>
      <rPr>
        <b/>
        <sz val="10"/>
        <rFont val="Times New Roman"/>
      </rPr>
      <t>“</t>
    </r>
    <r>
      <rPr>
        <b/>
        <sz val="10"/>
        <rFont val="宋体"/>
      </rPr>
      <t>三公</t>
    </r>
    <r>
      <rPr>
        <b/>
        <sz val="10"/>
        <rFont val="Times New Roman"/>
      </rPr>
      <t>”</t>
    </r>
    <r>
      <rPr>
        <b/>
        <sz val="10"/>
        <rFont val="宋体"/>
      </rPr>
      <t>经费支出</t>
    </r>
  </si>
  <si>
    <r>
      <t/>
    </r>
    <r>
      <rPr>
        <sz val="10"/>
        <rFont val="Times New Roman"/>
      </rPr>
      <t xml:space="preserve">     1</t>
    </r>
    <r>
      <rPr>
        <sz val="10"/>
        <rFont val="宋体"/>
      </rPr>
      <t>．因公出国（境）费</t>
    </r>
  </si>
  <si>
    <r>
      <t/>
    </r>
    <r>
      <rPr>
        <sz val="10"/>
        <rFont val="Times New Roman"/>
      </rPr>
      <t xml:space="preserve">     2</t>
    </r>
    <r>
      <rPr>
        <sz val="10"/>
        <rFont val="宋体"/>
      </rPr>
      <t>．公务用车购置及运行维护费</t>
    </r>
  </si>
  <si>
    <r>
      <t/>
    </r>
    <r>
      <rPr>
        <sz val="10"/>
        <rFont val="Times New Roman"/>
      </rPr>
      <t xml:space="preserve">      </t>
    </r>
    <r>
      <rPr>
        <sz val="10"/>
        <rFont val="宋体"/>
      </rPr>
      <t>（</t>
    </r>
    <r>
      <rPr>
        <sz val="10"/>
        <rFont val="Times New Roman"/>
      </rPr>
      <t>1</t>
    </r>
    <r>
      <rPr>
        <sz val="10"/>
        <rFont val="宋体"/>
      </rPr>
      <t>）公务用车购置费</t>
    </r>
  </si>
  <si>
    <t xml:space="preserve">      （2）公务用车运行维护费</t>
  </si>
  <si>
    <r>
      <t/>
    </r>
    <r>
      <rPr>
        <sz val="10"/>
        <rFont val="Times New Roman"/>
      </rPr>
      <t xml:space="preserve">     3</t>
    </r>
    <r>
      <rPr>
        <sz val="10"/>
        <rFont val="宋体"/>
      </rPr>
      <t>．公务接待费</t>
    </r>
  </si>
  <si>
    <r>
      <t/>
    </r>
    <r>
      <rPr>
        <sz val="10"/>
        <rFont val="Times New Roman"/>
      </rPr>
      <t xml:space="preserve">      </t>
    </r>
    <r>
      <rPr>
        <sz val="10"/>
        <rFont val="宋体"/>
      </rPr>
      <t>（</t>
    </r>
    <r>
      <rPr>
        <sz val="10"/>
        <rFont val="Times New Roman"/>
      </rPr>
      <t>1</t>
    </r>
    <r>
      <rPr>
        <sz val="10"/>
        <rFont val="宋体"/>
      </rPr>
      <t>）国内接待费</t>
    </r>
  </si>
  <si>
    <r>
      <t/>
    </r>
    <r>
      <rPr>
        <sz val="10"/>
        <rFont val="Times New Roman"/>
      </rPr>
      <t xml:space="preserve">           </t>
    </r>
    <r>
      <rPr>
        <sz val="10"/>
        <rFont val="宋体"/>
      </rPr>
      <t>其中：外事接待费</t>
    </r>
  </si>
  <si>
    <r>
      <t/>
    </r>
    <r>
      <rPr>
        <sz val="10"/>
        <rFont val="Times New Roman"/>
      </rPr>
      <t xml:space="preserve">      </t>
    </r>
    <r>
      <rPr>
        <sz val="10"/>
        <rFont val="宋体"/>
      </rPr>
      <t>（</t>
    </r>
    <r>
      <rPr>
        <sz val="10"/>
        <rFont val="Times New Roman"/>
      </rPr>
      <t>2</t>
    </r>
    <r>
      <rPr>
        <sz val="10"/>
        <rFont val="宋体"/>
      </rPr>
      <t>）国（境）外接待费</t>
    </r>
  </si>
  <si>
    <r>
      <rPr>
        <sz val="10"/>
        <rFont val="宋体"/>
      </rPr>
      <t>一般公共预算财政拨款安排的</t>
    </r>
    <r>
      <rPr>
        <sz val="10"/>
        <rFont val="Times New Roman"/>
      </rPr>
      <t>“</t>
    </r>
    <r>
      <rPr>
        <sz val="10"/>
        <rFont val="宋体"/>
      </rPr>
      <t>三公</t>
    </r>
    <r>
      <rPr>
        <sz val="10"/>
        <rFont val="Times New Roman"/>
      </rPr>
      <t>”</t>
    </r>
    <r>
      <rPr>
        <sz val="10"/>
        <rFont val="宋体"/>
      </rPr>
      <t>经费支出决算情况说明：市直部门按照过</t>
    </r>
    <r>
      <rPr>
        <sz val="10"/>
        <rFont val="Times New Roman"/>
      </rPr>
      <t>“</t>
    </r>
    <r>
      <rPr>
        <sz val="10"/>
        <rFont val="宋体"/>
      </rPr>
      <t>紧日子</t>
    </r>
    <r>
      <rPr>
        <sz val="10"/>
        <rFont val="Times New Roman"/>
      </rPr>
      <t>”</t>
    </r>
    <r>
      <rPr>
        <sz val="10"/>
        <rFont val="宋体"/>
      </rPr>
      <t>要求，严格落实中央八项规定实施细则，从严控制和压缩</t>
    </r>
    <r>
      <rPr>
        <sz val="10"/>
        <rFont val="Times New Roman"/>
      </rPr>
      <t>“</t>
    </r>
    <r>
      <rPr>
        <sz val="10"/>
        <rFont val="宋体"/>
      </rPr>
      <t>三公</t>
    </r>
    <r>
      <rPr>
        <sz val="10"/>
        <rFont val="Times New Roman"/>
      </rPr>
      <t>”</t>
    </r>
    <r>
      <rPr>
        <sz val="10"/>
        <rFont val="宋体"/>
      </rPr>
      <t>经费支出。据统计，市级</t>
    </r>
    <r>
      <rPr>
        <sz val="10"/>
        <rFont val="Times New Roman"/>
      </rPr>
      <t>“</t>
    </r>
    <r>
      <rPr>
        <sz val="10"/>
        <rFont val="宋体"/>
      </rPr>
      <t>三公</t>
    </r>
    <r>
      <rPr>
        <sz val="10"/>
        <rFont val="Times New Roman"/>
      </rPr>
      <t>”</t>
    </r>
    <r>
      <rPr>
        <sz val="10"/>
        <rFont val="宋体"/>
      </rPr>
      <t>经费财政拨款支出</t>
    </r>
    <r>
      <rPr>
        <sz val="10"/>
        <rFont val="Times New Roman"/>
      </rPr>
      <t>1855</t>
    </r>
    <r>
      <rPr>
        <sz val="10"/>
        <rFont val="宋体"/>
      </rPr>
      <t>万元，比预算数减少</t>
    </r>
    <r>
      <rPr>
        <sz val="10"/>
        <rFont val="Times New Roman"/>
      </rPr>
      <t>179</t>
    </r>
    <r>
      <rPr>
        <sz val="10"/>
        <rFont val="宋体"/>
      </rPr>
      <t>万元，其中：因公出国（境）经费</t>
    </r>
    <r>
      <rPr>
        <sz val="10"/>
        <rFont val="Times New Roman"/>
      </rPr>
      <t>106</t>
    </r>
    <r>
      <rPr>
        <sz val="10"/>
        <rFont val="宋体"/>
      </rPr>
      <t>万元，减少</t>
    </r>
    <r>
      <rPr>
        <sz val="10"/>
        <rFont val="Times New Roman"/>
      </rPr>
      <t>46</t>
    </r>
    <r>
      <rPr>
        <sz val="10"/>
        <rFont val="宋体"/>
      </rPr>
      <t>万元；公务用车购置及运行维护费</t>
    </r>
    <r>
      <rPr>
        <sz val="10"/>
        <rFont val="Times New Roman"/>
      </rPr>
      <t>1656</t>
    </r>
    <r>
      <rPr>
        <sz val="10"/>
        <rFont val="宋体"/>
      </rPr>
      <t>万元，增长</t>
    </r>
    <r>
      <rPr>
        <sz val="10"/>
        <rFont val="Times New Roman"/>
      </rPr>
      <t>107</t>
    </r>
    <r>
      <rPr>
        <sz val="10"/>
        <rFont val="宋体"/>
      </rPr>
      <t>万元；公务接待费</t>
    </r>
    <r>
      <rPr>
        <sz val="10"/>
        <rFont val="Times New Roman"/>
      </rPr>
      <t>93</t>
    </r>
    <r>
      <rPr>
        <sz val="10"/>
        <rFont val="宋体"/>
      </rPr>
      <t>万元，减少</t>
    </r>
    <r>
      <rPr>
        <sz val="10"/>
        <rFont val="Times New Roman"/>
      </rPr>
      <t>24</t>
    </r>
    <r>
      <rPr>
        <sz val="10"/>
        <rFont val="宋体"/>
      </rPr>
      <t>万元。</t>
    </r>
  </si>
  <si>
    <r>
      <t>2023</t>
    </r>
    <r>
      <rPr>
        <sz val="20"/>
        <rFont val="方正小标宋简体"/>
      </rPr>
      <t>年全市一般债券项目情况表</t>
    </r>
  </si>
  <si>
    <t>序号</t>
  </si>
  <si>
    <t>项目单位</t>
  </si>
  <si>
    <r>
      <t/>
    </r>
    <r>
      <rPr>
        <sz val="10"/>
        <rFont val="黑体"/>
      </rPr>
      <t>债券资金</t>
    </r>
    <r>
      <rPr>
        <sz val="10"/>
        <rFont val="Times New Roman"/>
      </rPr>
      <t xml:space="preserve">
</t>
    </r>
    <r>
      <rPr>
        <sz val="10"/>
        <rFont val="黑体"/>
      </rPr>
      <t>到位额度</t>
    </r>
  </si>
  <si>
    <t>全市合计（96个）</t>
  </si>
  <si>
    <t>市小计（47个）</t>
  </si>
  <si>
    <t>市一中</t>
  </si>
  <si>
    <t>学校校舍及学生公寓、运动场修缮改造</t>
  </si>
  <si>
    <t>市二中</t>
  </si>
  <si>
    <t>新建教学楼</t>
  </si>
  <si>
    <t>市政协办</t>
  </si>
  <si>
    <t>政协文史馆建设</t>
  </si>
  <si>
    <t>市市容环境局</t>
  </si>
  <si>
    <t>城南垃圾填埋场封场及渗滤液处理项目</t>
  </si>
  <si>
    <t>市水利和湖泊局</t>
  </si>
  <si>
    <t>㵐水梁家桥水生态连通工程</t>
  </si>
  <si>
    <t xml:space="preserve">鄂北水资源配置二期
市直工程</t>
  </si>
  <si>
    <t>市消防支队</t>
  </si>
  <si>
    <t>训练基地建设</t>
  </si>
  <si>
    <t>市城管委</t>
  </si>
  <si>
    <t xml:space="preserve">解放路步行街综合整治项目
（沿河大道-舜井大道）</t>
  </si>
  <si>
    <t>电视台</t>
  </si>
  <si>
    <t>传媒中心广电设备购置</t>
  </si>
  <si>
    <t>楼房改造及配套设施</t>
  </si>
  <si>
    <t xml:space="preserve">市公检
中心</t>
  </si>
  <si>
    <t xml:space="preserve">市公共检验检测中心
实验室装修工程</t>
  </si>
  <si>
    <t>市应急局</t>
  </si>
  <si>
    <t>全灾种（除火灾外）应急救援装备</t>
  </si>
  <si>
    <t>市市场监管局</t>
  </si>
  <si>
    <t>检测设备购置</t>
  </si>
  <si>
    <t>城东生活垃圾预处理站</t>
  </si>
  <si>
    <t>老城区人行道改造</t>
  </si>
  <si>
    <t>中心城区城市双修工程</t>
  </si>
  <si>
    <t>市政数局</t>
  </si>
  <si>
    <t>互联网+放管服</t>
  </si>
  <si>
    <t xml:space="preserve">一事联办、一网通办
系统建设</t>
  </si>
  <si>
    <t>市大数据中心</t>
  </si>
  <si>
    <t>“神农云”平台建设</t>
  </si>
  <si>
    <t>市委党校</t>
  </si>
  <si>
    <t>党校新校区教学设备</t>
  </si>
  <si>
    <t>市住建局</t>
  </si>
  <si>
    <t>消防装备器材、接警调度指挥系统、支队营区改造、消防救援站改造</t>
  </si>
  <si>
    <t>市人社局</t>
  </si>
  <si>
    <t>企业职工社会保险信息系统建设配套改造项目</t>
  </si>
  <si>
    <t>市委老干部局</t>
  </si>
  <si>
    <t>老年大学建设</t>
  </si>
  <si>
    <t>市交投公司</t>
  </si>
  <si>
    <t>公交首末站建设</t>
  </si>
  <si>
    <t>军分区</t>
  </si>
  <si>
    <t>征兵工作站建设</t>
  </si>
  <si>
    <t>数字随州建设</t>
  </si>
  <si>
    <t xml:space="preserve">花溪桥、玉石街口桥涵、
擂鼓墩加油站桥改造</t>
  </si>
  <si>
    <t>市纪委监委</t>
  </si>
  <si>
    <t>廉政教育基地改造布展</t>
  </si>
  <si>
    <t xml:space="preserve">市委
组织部</t>
  </si>
  <si>
    <t>大组织工网安可替代</t>
  </si>
  <si>
    <t xml:space="preserve">市委
宣传部</t>
  </si>
  <si>
    <t>文明城市公益宣传补短板</t>
  </si>
  <si>
    <t>市场监督管理局</t>
  </si>
  <si>
    <t>大洪山分局业务用房及配套</t>
  </si>
  <si>
    <t>城区公厕提档升级改造</t>
  </si>
  <si>
    <t>市应急管理局</t>
  </si>
  <si>
    <t xml:space="preserve">非煤矿山、危化品
企业信息采集</t>
  </si>
  <si>
    <t>市环保局</t>
  </si>
  <si>
    <t>非甲烷总烃自动监测项目</t>
  </si>
  <si>
    <t>消防支队</t>
  </si>
  <si>
    <t>消防救援车辆采购</t>
  </si>
  <si>
    <t>市卫健委</t>
  </si>
  <si>
    <t>随州市急救中心（120指挥调度中心）</t>
  </si>
  <si>
    <t>市教育局</t>
  </si>
  <si>
    <t>市直高中信息化建设</t>
  </si>
  <si>
    <t>市气象局</t>
  </si>
  <si>
    <t>人工影响天气作业装备购置</t>
  </si>
  <si>
    <t>市公安局</t>
  </si>
  <si>
    <t>公安局监管中心建设</t>
  </si>
  <si>
    <t>市疾控中心</t>
  </si>
  <si>
    <t>公共卫生能力提升建设</t>
  </si>
  <si>
    <t>居民小区垃圾收转运设施改造</t>
  </si>
  <si>
    <t>市交通运输局</t>
  </si>
  <si>
    <t>随州厥水二桥拆除重建</t>
  </si>
  <si>
    <t>共享交换平台升级及电子印章应用体系建设</t>
  </si>
  <si>
    <t>恒大名都和随园嘉墅城市绿地建设</t>
  </si>
  <si>
    <t>创建卫生城市项目建设</t>
  </si>
  <si>
    <t>市审计局</t>
  </si>
  <si>
    <t>审计信息化</t>
  </si>
  <si>
    <t>随县小计（12个）</t>
  </si>
  <si>
    <t>随县城市管理执法局</t>
  </si>
  <si>
    <t>随县垃圾无害化处理项目</t>
  </si>
  <si>
    <t>随县应急管理局</t>
  </si>
  <si>
    <t>随县消防体系建设</t>
  </si>
  <si>
    <t>随县住房和城乡建设局</t>
  </si>
  <si>
    <t>随县乡镇生活污水治理配套管网建设（主管网、一、二期接户及企事业单位接户管网建设）</t>
  </si>
  <si>
    <t>中共随县县委党校</t>
  </si>
  <si>
    <t>随县县委党校及隔离点（县行政学校）建设工程</t>
  </si>
  <si>
    <t>湖北省随县建设发展集团有限公司</t>
  </si>
  <si>
    <t>随县香菇产业园配套功能区炎帝大道南延长线扩改工程</t>
  </si>
  <si>
    <t>随县交通大道道路扩改项目（幸福大道-神农大道）建设工程</t>
  </si>
  <si>
    <t>随县美丽城镇建设</t>
  </si>
  <si>
    <t>随县柳林镇人民政府</t>
  </si>
  <si>
    <t>柳林镇灾后重建项目</t>
  </si>
  <si>
    <t>随县万和镇中心学校</t>
  </si>
  <si>
    <t>随县万和镇小择址新建</t>
  </si>
  <si>
    <t>随县水利和湖泊局</t>
  </si>
  <si>
    <t>随县龙脖等水库除险加固工程和徐家堰等15座小型水库隐患治理工程、雨水情测报</t>
  </si>
  <si>
    <t>随县交通运输局</t>
  </si>
  <si>
    <t>G240随县柳林至周家湾段改扩建工程项目</t>
  </si>
  <si>
    <t>随县厉山镇人民政府</t>
  </si>
  <si>
    <t>县城基础设施建设</t>
  </si>
  <si>
    <t>广水市小计（6个）</t>
  </si>
  <si>
    <t>广水市农业农村局</t>
  </si>
  <si>
    <t>全市厕所革命项目</t>
  </si>
  <si>
    <t>广水市第二人民医院</t>
  </si>
  <si>
    <t>广水市第二人民医院住院大楼建设项目</t>
  </si>
  <si>
    <t>广水市城市更新投资有限公司</t>
  </si>
  <si>
    <t>广水市应山城区城市照明改造及提升工程建设项目</t>
  </si>
  <si>
    <t>广水市应山街道办事处红石坡学校（广水市应山街道办事处第五完全小学）改扩建项目</t>
  </si>
  <si>
    <t>广水市马坪镇人民政府</t>
  </si>
  <si>
    <t>广水市徐家河生态防洪公路马坪段路面工程项目</t>
  </si>
  <si>
    <t>广水市交通运输局</t>
  </si>
  <si>
    <t>广水市316国道延长线配套基础设施工程项目</t>
  </si>
  <si>
    <t>曾都区小计（31个）</t>
  </si>
  <si>
    <t>何店镇人民政府</t>
  </si>
  <si>
    <t>何店镇擦亮小城镇建设项目</t>
  </si>
  <si>
    <t>万店镇人民政府</t>
  </si>
  <si>
    <t>万店镇擦亮小城镇建设项目</t>
  </si>
  <si>
    <t>洛阳镇人民政府</t>
  </si>
  <si>
    <t>洛阳镇擦亮小城镇建设项目</t>
  </si>
  <si>
    <t>府河镇人民政府</t>
  </si>
  <si>
    <t>府河镇擦亮小城镇建设项目</t>
  </si>
  <si>
    <t>垃圾填埋场封厂整治</t>
  </si>
  <si>
    <t>府河镇应急供水项目</t>
  </si>
  <si>
    <t>府河中心学校幼儿园项目建设</t>
  </si>
  <si>
    <t>曾都区住房和城乡建设局</t>
  </si>
  <si>
    <t>曾都区镇级污水管网二期建设</t>
  </si>
  <si>
    <t>南郊王福窑桥污水管网建设</t>
  </si>
  <si>
    <t>涢水街道办事处</t>
  </si>
  <si>
    <t>涢水街道城镇基础设施建设</t>
  </si>
  <si>
    <t>东城街道办事处</t>
  </si>
  <si>
    <t>东城街道城镇基础设施建设</t>
  </si>
  <si>
    <t>西城街道办事处</t>
  </si>
  <si>
    <t>西城街道城镇基础设施建设</t>
  </si>
  <si>
    <t>北郊街道办事处</t>
  </si>
  <si>
    <t>北郊街道城镇基础设施建设</t>
  </si>
  <si>
    <t>南郊街道办事处</t>
  </si>
  <si>
    <t>南郊街道城镇基础设施建设</t>
  </si>
  <si>
    <t>王福窑大道刷黑工程项目</t>
  </si>
  <si>
    <t>邓家老塆村徐家湾共同缔造建设项目</t>
  </si>
  <si>
    <t>随州市曾都区水利和湖泊局</t>
  </si>
  <si>
    <t>随州市曾都区万店镇乡村振兴及产城融合建设项目水系配套工程</t>
  </si>
  <si>
    <t xml:space="preserve">曾都区深化小型水库管理体制改革样板县 </t>
  </si>
  <si>
    <t>曾都区小型水库除险加固工程</t>
  </si>
  <si>
    <t>曾都区“十四五”92座小型水库水雨情测报及运维</t>
  </si>
  <si>
    <t>随州市曾都区两河口水库除险加固遗留问题整治项目</t>
  </si>
  <si>
    <t>曾都区交通运输局</t>
  </si>
  <si>
    <t>随州市曾都区“三年消危”桥梁改造工程</t>
  </si>
  <si>
    <t>曾都区2023年农村公路渡改桥工程</t>
  </si>
  <si>
    <t>曾都区农村公路绿化</t>
  </si>
  <si>
    <t>随州市曾都医院</t>
  </si>
  <si>
    <t>随州市曾都医院医疗设备更新</t>
  </si>
  <si>
    <t>曾都区农业农村局</t>
  </si>
  <si>
    <t>曾都区测土配方施肥推进中央生态环境保护督察反馈问题整改项目</t>
  </si>
  <si>
    <t>随州市曾都区农业外来入侵生物普查项目</t>
  </si>
  <si>
    <t>曾都区2022年高标准农田建设项目</t>
  </si>
  <si>
    <t>区第一中学</t>
  </si>
  <si>
    <t>曾都区第一中学新建教学楼建设项目</t>
  </si>
  <si>
    <t>曾都宏图建设开发有限公司</t>
  </si>
  <si>
    <t>随州市迈垦大随北路（裕民大道-锦程路）建设项目</t>
  </si>
  <si>
    <t>随县长岗镇人民政府</t>
  </si>
  <si>
    <t>随州市长岗镇农村人居环境综合整治项目</t>
  </si>
  <si>
    <r>
      <t>2023</t>
    </r>
    <r>
      <rPr>
        <sz val="20"/>
        <rFont val="方正小标宋简体"/>
      </rPr>
      <t>年全市专项债券项目情况表</t>
    </r>
  </si>
  <si>
    <t>债券资金到位额度</t>
  </si>
  <si>
    <t>全市合计（31个）</t>
  </si>
  <si>
    <t>市本级小计（8个）</t>
  </si>
  <si>
    <t>市水务集团</t>
  </si>
  <si>
    <t>随州市老城区供水管网改造项目</t>
  </si>
  <si>
    <t>市国投公司</t>
  </si>
  <si>
    <t>随州市铁路片区棚改安置房建设项目</t>
  </si>
  <si>
    <t>市建投公司</t>
  </si>
  <si>
    <t>草店子棚改安置房</t>
  </si>
  <si>
    <t>市粮食储备公司</t>
  </si>
  <si>
    <t>随州市市级粮食应急储备保障中心建设项目</t>
  </si>
  <si>
    <t>随州市城南新区供水管网配套设施建设项目</t>
  </si>
  <si>
    <t>市排水处</t>
  </si>
  <si>
    <t>随州市市本级排涝泵站项目</t>
  </si>
  <si>
    <t>随州南站综合客运枢纽建设项目</t>
  </si>
  <si>
    <t>存量项目欠款</t>
  </si>
  <si>
    <t>随县小计（6个）</t>
  </si>
  <si>
    <t>鄂北地区水资源配置工程随县配套工程</t>
  </si>
  <si>
    <t>随县县直中心幼儿园</t>
  </si>
  <si>
    <t>随县立诚建设投资有限公司</t>
  </si>
  <si>
    <t>随县城镇基础设施补短板建设项目</t>
  </si>
  <si>
    <t>随县洪山镇人民政府</t>
  </si>
  <si>
    <t>随县洪山镇桂花街棚户区改造项目</t>
  </si>
  <si>
    <t>随县殡仪馆</t>
  </si>
  <si>
    <t>随县城市公益性公墓项目</t>
  </si>
  <si>
    <t>随县县城基础设施建设</t>
  </si>
  <si>
    <t>曾都区小计（8个）</t>
  </si>
  <si>
    <t>曾都区水利和湖泊局</t>
  </si>
  <si>
    <t>鄂北地区水资源配置工程曾都区配套工程项目</t>
  </si>
  <si>
    <t>随州市曾都区周家寨棚户区改造三期（扩建）项目</t>
  </si>
  <si>
    <t>曾都区殡仪馆</t>
  </si>
  <si>
    <t>万安生态陵园一期建设项目</t>
  </si>
  <si>
    <t>随州市曾都区学前教育保障项目</t>
  </si>
  <si>
    <t>曾都城市开发投资有限公司</t>
  </si>
  <si>
    <t>曾都全域综合加能服务站建设项目</t>
  </si>
  <si>
    <t>曾都鸿发产业投资有限公司</t>
  </si>
  <si>
    <t>随州市何店高质量发展示范区农产品仓储物流中心项目</t>
  </si>
  <si>
    <t>大洪山风景名胜区</t>
  </si>
  <si>
    <t>随州市大洪山生态智慧停车场建设项目</t>
  </si>
  <si>
    <t>广水市小计（9个）</t>
  </si>
  <si>
    <t>广水市卫生健康局</t>
  </si>
  <si>
    <t>广水市第一人民医院余店分院综合楼</t>
  </si>
  <si>
    <t>广水市水利和湖泊局</t>
  </si>
  <si>
    <t>广水市农村供水提档升级工程项目</t>
  </si>
  <si>
    <t>广水市城投公司</t>
  </si>
  <si>
    <t>广水市城区供水主管网改扩工程项目</t>
  </si>
  <si>
    <t xml:space="preserve"> 广水市杨寨镇人民政府</t>
  </si>
  <si>
    <t>广水市杨寨工业园区配套工程建设项目</t>
  </si>
  <si>
    <t>广水市创业创新产业发展投资有限公司</t>
  </si>
  <si>
    <t>中国风谷产业园配套基础设施（一期）项目</t>
  </si>
  <si>
    <t>广水市李店镇人民政府本级</t>
  </si>
  <si>
    <t>广水市李店镇农村福利院建设项目</t>
  </si>
  <si>
    <t>国有资产监督管理局</t>
  </si>
  <si>
    <t>广水市化工园区配套基础设施建设项目</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</si>
</sst>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0" formatCode="* #,##0.00;* \-#,##0.00;* &quot;-&quot;??;@"/>
    <numFmt numFmtId="161" formatCode="&quot;￥&quot;* _-#,##0.00;&quot;￥&quot;* \-#,##0.00;&quot;￥&quot;* _-&quot;-&quot;??;@"/>
    <numFmt numFmtId="162" formatCode="* #,##0;* \-#,##0;* &quot;-&quot;;@"/>
    <numFmt numFmtId="163" formatCode="&quot;￥&quot;* _-#,##0;&quot;￥&quot;* \-#,##0;&quot;￥&quot;* _-&quot;-&quot;;@"/>
    <numFmt numFmtId="164" formatCode="0_ "/>
    <numFmt numFmtId="165" formatCode="#,##0.00_ "/>
    <numFmt numFmtId="166" formatCode="0.00_ "/>
    <numFmt numFmtId="167" formatCode="#,##0.00_ ;\-#,##0.00;;"/>
    <numFmt numFmtId="168" formatCode="#,##0.00_ ;\-#,##0.00"/>
    <numFmt numFmtId="169" formatCode="0_);[Red]\(0\)"/>
    <numFmt numFmtId="170" formatCode="0.0%"/>
  </numFmts>
  <fonts count="68">
    <font>
      <sz val="12.000000"/>
      <color theme="1"/>
      <name val="宋体"/>
    </font>
    <font>
      <b/>
      <sz val="10.000000"/>
      <name val="Arial"/>
    </font>
    <font>
      <u/>
      <sz val="11.000000"/>
      <color indexed="4"/>
      <name val="等线"/>
      <scheme val="minor"/>
    </font>
    <font>
      <u/>
      <sz val="11.000000"/>
      <color indexed="20"/>
      <name val="等线"/>
      <scheme val="minor"/>
    </font>
    <font>
      <sz val="11.000000"/>
      <color indexed="64"/>
      <name val="等线"/>
      <scheme val="minor"/>
    </font>
    <font>
      <sz val="11.000000"/>
      <color indexed="2"/>
      <name val="等线"/>
      <scheme val="minor"/>
    </font>
    <font>
      <b/>
      <sz val="18.000000"/>
      <color theme="3" tint="0"/>
      <name val="等线"/>
      <scheme val="minor"/>
    </font>
    <font>
      <i/>
      <sz val="11.000000"/>
      <color rgb="FF7F7F7F"/>
      <name val="等线"/>
      <scheme val="minor"/>
    </font>
    <font>
      <b/>
      <sz val="15.000000"/>
      <color theme="3" tint="0"/>
      <name val="等线"/>
      <scheme val="minor"/>
    </font>
    <font>
      <b/>
      <sz val="13.000000"/>
      <color theme="3" tint="0"/>
      <name val="等线"/>
      <scheme val="minor"/>
    </font>
    <font>
      <b/>
      <sz val="11.000000"/>
      <color theme="3" tint="0"/>
      <name val="等线"/>
      <scheme val="minor"/>
    </font>
    <font>
      <sz val="11.000000"/>
      <color rgb="FF3F3F76"/>
      <name val="等线"/>
      <scheme val="minor"/>
    </font>
    <font>
      <b/>
      <sz val="11.000000"/>
      <color rgb="FF3F3F3F"/>
      <name val="等线"/>
      <scheme val="minor"/>
    </font>
    <font>
      <b/>
      <sz val="11.000000"/>
      <color rgb="FFFA7D00"/>
      <name val="等线"/>
      <scheme val="minor"/>
    </font>
    <font>
      <b/>
      <sz val="11.000000"/>
      <color indexed="65"/>
      <name val="等线"/>
      <scheme val="minor"/>
    </font>
    <font>
      <sz val="11.000000"/>
      <color rgb="FFFA7D00"/>
      <name val="等线"/>
      <scheme val="minor"/>
    </font>
    <font>
      <b/>
      <sz val="11.000000"/>
      <color theme="1" tint="0"/>
      <name val="等线"/>
      <scheme val="minor"/>
    </font>
    <font>
      <sz val="11.000000"/>
      <color rgb="FF006100"/>
      <name val="等线"/>
      <scheme val="minor"/>
    </font>
    <font>
      <sz val="11.000000"/>
      <color rgb="FF9C0006"/>
      <name val="等线"/>
      <scheme val="minor"/>
    </font>
    <font>
      <sz val="11.000000"/>
      <color rgb="FF9C6500"/>
      <name val="等线"/>
      <scheme val="minor"/>
    </font>
    <font>
      <sz val="11.000000"/>
      <color theme="0" tint="0"/>
      <name val="等线"/>
      <scheme val="minor"/>
    </font>
    <font>
      <sz val="11.000000"/>
      <color theme="1" tint="0"/>
      <name val="等线"/>
      <scheme val="minor"/>
    </font>
    <font>
      <sz val="9.000000"/>
      <name val="宋体"/>
    </font>
    <font>
      <b/>
      <sz val="18.000000"/>
      <name val="宋体"/>
    </font>
    <font>
      <sz val="10.000000"/>
      <name val="宋体"/>
    </font>
    <font>
      <b/>
      <sz val="10.000000"/>
      <name val="宋体"/>
    </font>
    <font>
      <b/>
      <sz val="16.000000"/>
      <name val="宋体"/>
    </font>
    <font>
      <b/>
      <sz val="14.000000"/>
      <name val="宋体"/>
    </font>
    <font>
      <b/>
      <sz val="16.000000"/>
      <name val="方正小标宋简体"/>
    </font>
    <font>
      <sz val="10.000000"/>
      <name val="黑体"/>
    </font>
    <font>
      <sz val="10.000000"/>
      <name val="方正小标宋简体"/>
    </font>
    <font>
      <sz val="11.000000"/>
      <name val="等线"/>
      <scheme val="minor"/>
    </font>
    <font>
      <sz val="12.000000"/>
      <name val="Times New Roman"/>
    </font>
    <font>
      <sz val="16.000000"/>
      <name val="黑体"/>
    </font>
    <font>
      <sz val="11.000000"/>
      <name val="Times New Roman"/>
    </font>
    <font>
      <sz val="16.000000"/>
      <name val="方正大标宋简体"/>
    </font>
    <font>
      <sz val="16.000000"/>
      <name val="Times New Roman"/>
    </font>
    <font>
      <sz val="10.000000"/>
      <name val="Times New Roman"/>
    </font>
    <font>
      <sz val="11.000000"/>
      <name val="黑体"/>
    </font>
    <font>
      <sz val="14.000000"/>
      <name val="方正小标宋简体"/>
    </font>
    <font>
      <sz val="12.000000"/>
      <name val="方正大标宋简体"/>
    </font>
    <font>
      <sz val="20.000000"/>
      <name val="方正大标宋简体"/>
    </font>
    <font>
      <sz val="20.000000"/>
      <name val="Times New Roman"/>
    </font>
    <font>
      <sz val="18.000000"/>
      <name val="方正小标宋简体"/>
    </font>
    <font>
      <b/>
      <sz val="10.000000"/>
      <color indexed="64"/>
      <name val="Times New Roman"/>
    </font>
    <font>
      <b/>
      <sz val="10.000000"/>
      <color indexed="64"/>
      <name val="宋体"/>
    </font>
    <font>
      <sz val="10.000000"/>
      <color indexed="64"/>
      <name val="Times New Roman"/>
    </font>
    <font>
      <b/>
      <sz val="22.000000"/>
      <color indexed="64"/>
      <name val="宋体"/>
    </font>
    <font>
      <sz val="9.000000"/>
      <color indexed="64"/>
      <name val="宋体"/>
    </font>
    <font>
      <b/>
      <sz val="9.000000"/>
      <color indexed="64"/>
      <name val="宋体"/>
    </font>
    <font>
      <sz val="8.000000"/>
      <name val="宋体"/>
    </font>
    <font>
      <sz val="7.000000"/>
      <color indexed="64"/>
      <name val="宋体"/>
    </font>
    <font>
      <sz val="14.000000"/>
      <name val="Times New Roman"/>
    </font>
    <font>
      <sz val="10.000000"/>
      <name val="SimSun"/>
    </font>
    <font>
      <b/>
      <sz val="10.000000"/>
      <name val="Times New Roman"/>
    </font>
    <font>
      <b/>
      <sz val="10.000000"/>
      <name val="SimSun"/>
    </font>
    <font>
      <sz val="15.000000"/>
      <name val="方正小标宋_GBK"/>
    </font>
    <font>
      <sz val="11.000000"/>
      <name val="SimSun"/>
    </font>
    <font>
      <b/>
      <sz val="11.000000"/>
      <name val="Times New Roman"/>
    </font>
    <font>
      <b/>
      <sz val="11.000000"/>
      <name val="SimSun"/>
    </font>
    <font>
      <sz val="20.000000"/>
      <name val="方正小标宋简体"/>
    </font>
    <font>
      <sz val="15.000000"/>
      <name val="Times New Roman"/>
    </font>
    <font>
      <b/>
      <sz val="14.000000"/>
      <name val="Times New Roman"/>
    </font>
    <font>
      <sz val="11.000000"/>
      <name val="宋体"/>
    </font>
    <font>
      <b/>
      <sz val="10.000000"/>
      <name val="楷体"/>
    </font>
    <font>
      <sz val="10.000000"/>
      <name val="等线"/>
      <scheme val="minor"/>
    </font>
    <font>
      <b/>
      <sz val="10.000000"/>
      <name val="等线"/>
      <scheme val="minor"/>
    </font>
    <font>
      <sz val="10.000000"/>
      <name val="方正书宋_GBK"/>
    </font>
  </fonts>
  <fills count="39">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tint="0"/>
        <bgColor theme="4" tint="0"/>
      </patternFill>
    </fill>
    <fill>
      <patternFill patternType="solid">
        <fgColor theme="4" tint="0.79998199999999997"/>
        <bgColor theme="4" tint="0.79998199999999997"/>
      </patternFill>
    </fill>
    <fill>
      <patternFill patternType="solid">
        <fgColor theme="4" tint="0.59999400000000003"/>
        <bgColor theme="4" tint="0.59999400000000003"/>
      </patternFill>
    </fill>
    <fill>
      <patternFill patternType="solid">
        <fgColor theme="4" tint="0.399976"/>
        <bgColor theme="4" tint="0.399976"/>
      </patternFill>
    </fill>
    <fill>
      <patternFill patternType="solid">
        <fgColor theme="5" tint="0"/>
        <bgColor theme="5" tint="0"/>
      </patternFill>
    </fill>
    <fill>
      <patternFill patternType="solid">
        <fgColor theme="5" tint="0.79998199999999997"/>
        <bgColor theme="5" tint="0.79998199999999997"/>
      </patternFill>
    </fill>
    <fill>
      <patternFill patternType="solid">
        <fgColor theme="5" tint="0.59999400000000003"/>
        <bgColor theme="5" tint="0.59999400000000003"/>
      </patternFill>
    </fill>
    <fill>
      <patternFill patternType="solid">
        <fgColor theme="5" tint="0.399976"/>
        <bgColor theme="5" tint="0.399976"/>
      </patternFill>
    </fill>
    <fill>
      <patternFill patternType="solid">
        <fgColor theme="6" tint="0"/>
        <bgColor theme="6" tint="0"/>
      </patternFill>
    </fill>
    <fill>
      <patternFill patternType="solid">
        <fgColor theme="6" tint="0.79998199999999997"/>
        <bgColor theme="6" tint="0.79998199999999997"/>
      </patternFill>
    </fill>
    <fill>
      <patternFill patternType="solid">
        <fgColor theme="6" tint="0.59999400000000003"/>
        <bgColor theme="6" tint="0.59999400000000003"/>
      </patternFill>
    </fill>
    <fill>
      <patternFill patternType="solid">
        <fgColor theme="6" tint="0.399976"/>
        <bgColor theme="6" tint="0.399976"/>
      </patternFill>
    </fill>
    <fill>
      <patternFill patternType="solid">
        <fgColor theme="7" tint="0"/>
        <bgColor theme="7" tint="0"/>
      </patternFill>
    </fill>
    <fill>
      <patternFill patternType="solid">
        <fgColor theme="7" tint="0.79998199999999997"/>
        <bgColor theme="7" tint="0.79998199999999997"/>
      </patternFill>
    </fill>
    <fill>
      <patternFill patternType="solid">
        <fgColor theme="7" tint="0.59999400000000003"/>
        <bgColor theme="7" tint="0.59999400000000003"/>
      </patternFill>
    </fill>
    <fill>
      <patternFill patternType="solid">
        <fgColor theme="7" tint="0.399976"/>
        <bgColor theme="7" tint="0.399976"/>
      </patternFill>
    </fill>
    <fill>
      <patternFill patternType="solid">
        <fgColor theme="8" tint="0"/>
        <bgColor theme="8" tint="0"/>
      </patternFill>
    </fill>
    <fill>
      <patternFill patternType="solid">
        <fgColor theme="8" tint="0.79998199999999997"/>
        <bgColor theme="8" tint="0.79998199999999997"/>
      </patternFill>
    </fill>
    <fill>
      <patternFill patternType="solid">
        <fgColor theme="8" tint="0.59999400000000003"/>
        <bgColor theme="8" tint="0.59999400000000003"/>
      </patternFill>
    </fill>
    <fill>
      <patternFill patternType="solid">
        <fgColor theme="8" tint="0.399976"/>
        <bgColor theme="8" tint="0.399976"/>
      </patternFill>
    </fill>
    <fill>
      <patternFill patternType="solid">
        <fgColor theme="9" tint="0"/>
        <bgColor theme="9" tint="0"/>
      </patternFill>
    </fill>
    <fill>
      <patternFill patternType="solid">
        <fgColor theme="9" tint="0.79998199999999997"/>
        <bgColor theme="9" tint="0.79998199999999997"/>
      </patternFill>
    </fill>
    <fill>
      <patternFill patternType="solid">
        <fgColor theme="9" tint="0.59999400000000003"/>
        <bgColor theme="9" tint="0.59999400000000003"/>
      </patternFill>
    </fill>
    <fill>
      <patternFill patternType="solid">
        <fgColor theme="9" tint="0.399976"/>
        <bgColor theme="9" tint="0.399976"/>
      </patternFill>
    </fill>
    <fill>
      <patternFill patternType="solid">
        <fgColor indexed="22"/>
        <bgColor indexed="22"/>
      </patternFill>
    </fill>
    <fill>
      <patternFill patternType="solid">
        <fgColor indexed="43"/>
        <bgColor indexed="43"/>
      </patternFill>
    </fill>
    <fill>
      <patternFill patternType="solid">
        <fgColor indexed="44"/>
        <bgColor indexed="44"/>
      </patternFill>
    </fill>
    <fill>
      <patternFill patternType="solid">
        <fgColor theme="0" tint="0"/>
        <bgColor theme="0" tint="0"/>
      </patternFill>
    </fill>
    <fill>
      <patternFill patternType="solid">
        <fgColor indexed="65"/>
        <bgColor indexed="65"/>
      </patternFill>
    </fill>
    <fill>
      <patternFill patternType="solid">
        <fgColor indexed="5"/>
        <bgColor indexed="5"/>
      </patternFill>
    </fill>
  </fills>
  <borders count="40">
    <border>
      <left style="none"/>
      <right style="none"/>
      <top style="none"/>
      <bottom style="none"/>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medium">
        <color theme="4" tint="0"/>
      </bottom>
      <diagonal style="none"/>
    </border>
    <border>
      <left style="none"/>
      <right style="none"/>
      <top style="none"/>
      <bottom style="medium">
        <color theme="4" tint="0.49998500000000001"/>
      </bottom>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int="0"/>
      </top>
      <bottom style="double">
        <color theme="4" tint="0"/>
      </bottom>
      <diagonal style="none"/>
    </border>
    <border>
      <left style="none"/>
      <right style="none"/>
      <top style="none"/>
      <bottom style="thin">
        <color auto="1"/>
      </bottom>
      <diagonal style="none"/>
    </border>
    <border>
      <left style="thin">
        <color auto="1"/>
      </left>
      <right style="thin">
        <color auto="1"/>
      </right>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thin">
        <color auto="1"/>
      </left>
      <right style="thin">
        <color auto="1"/>
      </right>
      <top style="none"/>
      <bottom style="thin">
        <color auto="1"/>
      </bottom>
      <diagonal style="none"/>
    </border>
    <border>
      <left style="thin">
        <color auto="1"/>
      </left>
      <right style="thin">
        <color auto="1"/>
      </right>
      <top style="thin">
        <color auto="1"/>
      </top>
      <bottom style="none"/>
      <diagonal style="none"/>
    </border>
    <border>
      <left style="none"/>
      <right style="none"/>
      <top style="thin">
        <color auto="1"/>
      </top>
      <bottom style="thin">
        <color auto="1"/>
      </bottom>
      <diagonal style="none"/>
    </border>
    <border>
      <left style="thin">
        <color auto="1"/>
      </left>
      <right style="thin">
        <color auto="1"/>
      </right>
      <top style="none"/>
      <bottom style="none"/>
      <diagonal style="none"/>
    </border>
    <border>
      <left style="thin">
        <color indexed="64"/>
      </left>
      <right style="thin">
        <color indexed="64"/>
      </right>
      <top style="none"/>
      <bottom style="thin">
        <color indexed="64"/>
      </bottom>
      <diagonal style="none"/>
    </border>
    <border>
      <left style="none"/>
      <right style="none"/>
      <top style="thin">
        <color auto="1"/>
      </top>
      <bottom style="none"/>
      <diagonal style="none"/>
    </border>
    <border>
      <left style="thin">
        <color indexed="64"/>
      </left>
      <right style="thin">
        <color indexed="64"/>
      </right>
      <top style="thin">
        <color auto="1"/>
      </top>
      <bottom style="thin">
        <color auto="1"/>
      </bottom>
      <diagonal style="none"/>
    </border>
    <border>
      <left style="thin">
        <color indexed="64"/>
      </left>
      <right style="thin">
        <color indexed="64"/>
      </right>
      <top style="thin">
        <color indexed="64"/>
      </top>
      <bottom style="thin">
        <color indexed="64"/>
      </bottom>
      <diagonal style="none"/>
    </border>
    <border>
      <left style="thin">
        <color indexed="64"/>
      </left>
      <right style="thin">
        <color indexed="64"/>
      </right>
      <top style="thin">
        <color auto="1"/>
      </top>
      <bottom style="thin">
        <color indexed="64"/>
      </bottom>
      <diagonal style="none"/>
    </border>
    <border>
      <left style="thin">
        <color indexed="64"/>
      </left>
      <right style="thin">
        <color indexed="64"/>
      </right>
      <top style="thin">
        <color indexed="64"/>
      </top>
      <bottom style="thin">
        <color auto="1"/>
      </bottom>
      <diagonal style="none"/>
    </border>
    <border>
      <left style="thin">
        <color indexed="64"/>
      </left>
      <right style="thin">
        <color auto="1"/>
      </right>
      <top style="thin">
        <color indexed="64"/>
      </top>
      <bottom style="thin">
        <color indexed="64"/>
      </bottom>
      <diagonal style="none"/>
    </border>
    <border>
      <left style="thin">
        <color indexed="64"/>
      </left>
      <right style="thin">
        <color indexed="64"/>
      </right>
      <top style="none"/>
      <bottom style="thin">
        <color auto="1"/>
      </bottom>
      <diagonal style="none"/>
    </border>
    <border>
      <left style="thin">
        <color auto="1"/>
      </left>
      <right style="thin">
        <color indexed="64"/>
      </right>
      <top style="thin">
        <color auto="1"/>
      </top>
      <bottom style="thin">
        <color auto="1"/>
      </bottom>
      <diagonal style="none"/>
    </border>
    <border>
      <left style="none"/>
      <right style="none"/>
      <top style="none"/>
      <bottom style="thin">
        <color indexed="64"/>
      </bottom>
      <diagonal style="none"/>
    </border>
    <border>
      <left style="thin">
        <color auto="1"/>
      </left>
      <right style="thin">
        <color auto="1"/>
      </right>
      <top style="thin">
        <color auto="1"/>
      </top>
      <bottom style="thin">
        <color indexed="64"/>
      </bottom>
      <diagonal style="none"/>
    </border>
    <border>
      <left style="thin">
        <color indexed="64"/>
      </left>
      <right style="thin">
        <color auto="1"/>
      </right>
      <top style="thin">
        <color indexed="64"/>
      </top>
      <bottom style="thin">
        <color auto="1"/>
      </bottom>
      <diagonal style="none"/>
    </border>
    <border>
      <left style="thin">
        <color auto="1"/>
      </left>
      <right style="thin">
        <color indexed="64"/>
      </right>
      <top style="thin">
        <color indexed="64"/>
      </top>
      <bottom style="thin">
        <color indexed="64"/>
      </bottom>
      <diagonal style="none"/>
    </border>
    <border>
      <left style="thin">
        <color auto="1"/>
      </left>
      <right style="thin">
        <color auto="1"/>
      </right>
      <top style="thin">
        <color indexed="64"/>
      </top>
      <bottom style="thin">
        <color indexed="64"/>
      </bottom>
      <diagonal style="none"/>
    </border>
    <border>
      <left style="thin">
        <color indexed="64"/>
      </left>
      <right style="thin">
        <color auto="1"/>
      </right>
      <top style="thin">
        <color auto="1"/>
      </top>
      <bottom style="thin">
        <color indexed="64"/>
      </bottom>
      <diagonal style="none"/>
    </border>
    <border>
      <left style="thin">
        <color indexed="64"/>
      </left>
      <right style="thin">
        <color indexed="64"/>
      </right>
      <top style="thin">
        <color indexed="64"/>
      </top>
      <bottom style="none"/>
      <diagonal style="none"/>
    </border>
    <border>
      <left style="none"/>
      <right style="thin">
        <color indexed="64"/>
      </right>
      <top style="thin">
        <color indexed="64"/>
      </top>
      <bottom style="none"/>
      <diagonal style="none"/>
    </border>
    <border>
      <left style="none"/>
      <right style="none"/>
      <top style="thin">
        <color indexed="64"/>
      </top>
      <bottom style="none"/>
      <diagonal style="none"/>
    </border>
    <border>
      <left style="none"/>
      <right style="none"/>
      <top style="thin">
        <color indexed="64"/>
      </top>
      <bottom style="thin">
        <color indexed="64"/>
      </bottom>
      <diagonal style="none"/>
    </border>
    <border>
      <left style="none"/>
      <right style="thin">
        <color auto="1"/>
      </right>
      <top style="none"/>
      <bottom style="thin">
        <color auto="1"/>
      </bottom>
      <diagonal style="none"/>
    </border>
    <border>
      <left style="none"/>
      <right style="thin">
        <color indexed="64"/>
      </right>
      <top style="none"/>
      <bottom style="thin">
        <color indexed="64"/>
      </bottom>
      <diagonal style="none"/>
    </border>
    <border>
      <left style="thin">
        <color indexed="64"/>
      </left>
      <right style="thin">
        <color indexed="64"/>
      </right>
      <top style="none"/>
      <bottom style="none"/>
      <diagonal style="none"/>
    </border>
    <border>
      <left style="none"/>
      <right style="thin">
        <color indexed="64"/>
      </right>
      <top style="none"/>
      <bottom style="none"/>
      <diagonal style="none"/>
    </border>
  </borders>
  <cellStyleXfs count="53">
    <xf fontId="0" fillId="0" borderId="0" numFmtId="0" applyNumberFormat="1" applyFont="1" applyFill="1" applyBorder="1"/>
    <xf fontId="1" fillId="0" borderId="0" numFmtId="160" applyNumberFormat="1" applyFont="1" applyFill="1" applyBorder="1"/>
    <xf fontId="1" fillId="0" borderId="0" numFmtId="161" applyNumberFormat="1" applyFont="1" applyFill="1" applyBorder="1"/>
    <xf fontId="1" fillId="0" borderId="0" numFmtId="9" applyNumberFormat="1" applyFont="1" applyFill="1" applyBorder="1"/>
    <xf fontId="1" fillId="0" borderId="0" numFmtId="162" applyNumberFormat="1" applyFont="1" applyFill="1" applyBorder="1"/>
    <xf fontId="1" fillId="0" borderId="0" numFmtId="163" applyNumberFormat="1" applyFont="1" applyFill="1" applyBorder="1"/>
    <xf fontId="2" fillId="0" borderId="0" numFmtId="0" applyNumberFormat="1" applyFont="1" applyFill="1" applyBorder="1">
      <alignment vertical="center"/>
    </xf>
    <xf fontId="3" fillId="0" borderId="0" numFmtId="0" applyNumberFormat="1" applyFont="1" applyFill="1" applyBorder="1">
      <alignment vertical="center"/>
    </xf>
    <xf fontId="4" fillId="2" borderId="1" numFmtId="0" applyNumberFormat="1" applyFont="1" applyFill="1" applyBorder="1">
      <alignment vertical="center"/>
    </xf>
    <xf fontId="5" fillId="0" borderId="0" numFmtId="0" applyNumberFormat="1" applyFont="1" applyFill="1" applyBorder="1">
      <alignment vertical="center"/>
    </xf>
    <xf fontId="6" fillId="0" borderId="0" numFmtId="0" applyNumberFormat="1" applyFont="1" applyFill="1" applyBorder="1">
      <alignment vertical="center"/>
    </xf>
    <xf fontId="7" fillId="0" borderId="0" numFmtId="0" applyNumberFormat="1" applyFont="1" applyFill="1" applyBorder="1">
      <alignment vertical="center"/>
    </xf>
    <xf fontId="8" fillId="0" borderId="2" numFmtId="0" applyNumberFormat="1" applyFont="1" applyFill="1" applyBorder="1">
      <alignment vertical="center"/>
    </xf>
    <xf fontId="9" fillId="0" borderId="2" numFmtId="0" applyNumberFormat="1" applyFont="1" applyFill="1" applyBorder="1">
      <alignment vertical="center"/>
    </xf>
    <xf fontId="10" fillId="0" borderId="3" numFmtId="0" applyNumberFormat="1" applyFont="1" applyFill="1" applyBorder="1">
      <alignment vertical="center"/>
    </xf>
    <xf fontId="10" fillId="0" borderId="0" numFmtId="0" applyNumberFormat="1" applyFont="1" applyFill="1" applyBorder="1">
      <alignment vertical="center"/>
    </xf>
    <xf fontId="11" fillId="3" borderId="4" numFmtId="0" applyNumberFormat="1" applyFont="1" applyFill="1" applyBorder="1">
      <alignment vertical="center"/>
    </xf>
    <xf fontId="12" fillId="4" borderId="5" numFmtId="0" applyNumberFormat="1" applyFont="1" applyFill="1" applyBorder="1">
      <alignment vertical="center"/>
    </xf>
    <xf fontId="13" fillId="4" borderId="4" numFmtId="0" applyNumberFormat="1" applyFont="1" applyFill="1" applyBorder="1">
      <alignment vertical="center"/>
    </xf>
    <xf fontId="14" fillId="5" borderId="6" numFmtId="0" applyNumberFormat="1" applyFont="1" applyFill="1" applyBorder="1">
      <alignment vertical="center"/>
    </xf>
    <xf fontId="15" fillId="0" borderId="7" numFmtId="0" applyNumberFormat="1" applyFont="1" applyFill="1" applyBorder="1">
      <alignment vertical="center"/>
    </xf>
    <xf fontId="16" fillId="0" borderId="8" numFmtId="0" applyNumberFormat="1" applyFont="1" applyFill="1" applyBorder="1">
      <alignment vertical="center"/>
    </xf>
    <xf fontId="17" fillId="6" borderId="0" numFmtId="0" applyNumberFormat="1" applyFont="1" applyFill="1" applyBorder="1">
      <alignment vertical="center"/>
    </xf>
    <xf fontId="18" fillId="7" borderId="0" numFmtId="0" applyNumberFormat="1" applyFont="1" applyFill="1" applyBorder="1">
      <alignment vertical="center"/>
    </xf>
    <xf fontId="19" fillId="8" borderId="0" numFmtId="0" applyNumberFormat="1" applyFont="1" applyFill="1" applyBorder="1">
      <alignment vertical="center"/>
    </xf>
    <xf fontId="20" fillId="9" borderId="0" numFmtId="0" applyNumberFormat="1" applyFont="1" applyFill="1" applyBorder="1">
      <alignment vertical="center"/>
    </xf>
    <xf fontId="21" fillId="10" borderId="0" numFmtId="0" applyNumberFormat="1" applyFont="1" applyFill="1" applyBorder="1">
      <alignment vertical="center"/>
    </xf>
    <xf fontId="21" fillId="11" borderId="0" numFmtId="0" applyNumberFormat="1" applyFont="1" applyFill="1" applyBorder="1">
      <alignment vertical="center"/>
    </xf>
    <xf fontId="20" fillId="12" borderId="0" numFmtId="0" applyNumberFormat="1" applyFont="1" applyFill="1" applyBorder="1">
      <alignment vertical="center"/>
    </xf>
    <xf fontId="20" fillId="13" borderId="0" numFmtId="0" applyNumberFormat="1" applyFont="1" applyFill="1" applyBorder="1">
      <alignment vertical="center"/>
    </xf>
    <xf fontId="21" fillId="14" borderId="0" numFmtId="0" applyNumberFormat="1" applyFont="1" applyFill="1" applyBorder="1">
      <alignment vertical="center"/>
    </xf>
    <xf fontId="21" fillId="15" borderId="0" numFmtId="0" applyNumberFormat="1" applyFont="1" applyFill="1" applyBorder="1">
      <alignment vertical="center"/>
    </xf>
    <xf fontId="20" fillId="16" borderId="0" numFmtId="0" applyNumberFormat="1" applyFont="1" applyFill="1" applyBorder="1">
      <alignment vertical="center"/>
    </xf>
    <xf fontId="20" fillId="17" borderId="0" numFmtId="0" applyNumberFormat="1" applyFont="1" applyFill="1" applyBorder="1">
      <alignment vertical="center"/>
    </xf>
    <xf fontId="21" fillId="18" borderId="0" numFmtId="0" applyNumberFormat="1" applyFont="1" applyFill="1" applyBorder="1">
      <alignment vertical="center"/>
    </xf>
    <xf fontId="21" fillId="19" borderId="0" numFmtId="0" applyNumberFormat="1" applyFont="1" applyFill="1" applyBorder="1">
      <alignment vertical="center"/>
    </xf>
    <xf fontId="20" fillId="20" borderId="0" numFmtId="0" applyNumberFormat="1" applyFont="1" applyFill="1" applyBorder="1">
      <alignment vertical="center"/>
    </xf>
    <xf fontId="20" fillId="21" borderId="0" numFmtId="0" applyNumberFormat="1" applyFont="1" applyFill="1" applyBorder="1">
      <alignment vertical="center"/>
    </xf>
    <xf fontId="21" fillId="22" borderId="0" numFmtId="0" applyNumberFormat="1" applyFont="1" applyFill="1" applyBorder="1">
      <alignment vertical="center"/>
    </xf>
    <xf fontId="21" fillId="23" borderId="0" numFmtId="0" applyNumberFormat="1" applyFont="1" applyFill="1" applyBorder="1">
      <alignment vertical="center"/>
    </xf>
    <xf fontId="20" fillId="24" borderId="0" numFmtId="0" applyNumberFormat="1" applyFont="1" applyFill="1" applyBorder="1">
      <alignment vertical="center"/>
    </xf>
    <xf fontId="20" fillId="25" borderId="0" numFmtId="0" applyNumberFormat="1" applyFont="1" applyFill="1" applyBorder="1">
      <alignment vertical="center"/>
    </xf>
    <xf fontId="21" fillId="26" borderId="0" numFmtId="0" applyNumberFormat="1" applyFont="1" applyFill="1" applyBorder="1">
      <alignment vertical="center"/>
    </xf>
    <xf fontId="21" fillId="27" borderId="0" numFmtId="0" applyNumberFormat="1" applyFont="1" applyFill="1" applyBorder="1">
      <alignment vertical="center"/>
    </xf>
    <xf fontId="20" fillId="28" borderId="0" numFmtId="0" applyNumberFormat="1" applyFont="1" applyFill="1" applyBorder="1">
      <alignment vertical="center"/>
    </xf>
    <xf fontId="20" fillId="29" borderId="0" numFmtId="0" applyNumberFormat="1" applyFont="1" applyFill="1" applyBorder="1">
      <alignment vertical="center"/>
    </xf>
    <xf fontId="21" fillId="30" borderId="0" numFmtId="0" applyNumberFormat="1" applyFont="1" applyFill="1" applyBorder="1">
      <alignment vertical="center"/>
    </xf>
    <xf fontId="21" fillId="31" borderId="0" numFmtId="0" applyNumberFormat="1" applyFont="1" applyFill="1" applyBorder="1">
      <alignment vertical="center"/>
    </xf>
    <xf fontId="20" fillId="32" borderId="0" numFmtId="0" applyNumberFormat="1" applyFont="1" applyFill="1" applyBorder="1">
      <alignment vertical="center"/>
    </xf>
    <xf fontId="21" fillId="0" borderId="0" numFmtId="0" applyNumberFormat="1" applyFont="1" applyFill="1" applyBorder="1"/>
    <xf fontId="21" fillId="0" borderId="0" numFmtId="0" applyNumberFormat="1" applyFont="1" applyFill="1" applyBorder="1">
      <alignment vertical="center"/>
    </xf>
    <xf fontId="21" fillId="0" borderId="0" numFmtId="0" applyNumberFormat="1" applyFont="1" applyFill="1" applyBorder="1"/>
    <xf fontId="22" fillId="0" borderId="0" numFmtId="0" applyNumberFormat="1" applyFont="1" applyFill="1" applyBorder="1"/>
  </cellStyleXfs>
  <cellXfs count="336">
    <xf fontId="0" fillId="0" borderId="0" numFmtId="0" xfId="0"/>
    <xf fontId="0" fillId="0" borderId="0" numFmtId="0" xfId="0" applyAlignment="1">
      <alignment vertical="center"/>
    </xf>
    <xf fontId="0" fillId="0" borderId="0" numFmtId="0" xfId="0" applyAlignment="1">
      <alignment horizontal="center" vertical="center"/>
    </xf>
    <xf fontId="2" fillId="0" borderId="0" numFmtId="0" xfId="7" applyFont="1" applyAlignment="1">
      <alignment vertical="center"/>
    </xf>
    <xf fontId="3" fillId="0" borderId="0" numFmtId="0" xfId="7" applyFont="1" applyAlignment="1">
      <alignment vertical="center"/>
    </xf>
    <xf fontId="0" fillId="0" borderId="0" numFmtId="0" xfId="0"/>
    <xf fontId="23" fillId="0" borderId="0" numFmtId="0" xfId="0" applyFont="1" applyAlignment="1" applyProtection="1">
      <alignment horizontal="center" vertical="center"/>
    </xf>
    <xf fontId="24" fillId="0" borderId="0" numFmtId="0" xfId="0" applyFont="1" applyAlignment="1" applyProtection="1">
      <alignment horizontal="right" vertical="center"/>
    </xf>
    <xf fontId="24" fillId="0" borderId="9" numFmtId="0" xfId="0" applyFont="1" applyBorder="1" applyAlignment="1" applyProtection="1">
      <alignment horizontal="right" vertical="center"/>
    </xf>
    <xf fontId="24" fillId="0" borderId="10" numFmtId="0" xfId="0" applyFont="1" applyBorder="1" applyAlignment="1" applyProtection="1">
      <alignment horizontal="center" vertical="center"/>
    </xf>
    <xf fontId="0" fillId="0" borderId="11" numFmtId="0" xfId="0" applyBorder="1" applyProtection="1"/>
    <xf fontId="0" fillId="0" borderId="10" numFmtId="0" xfId="0" applyBorder="1" applyProtection="1"/>
    <xf fontId="24" fillId="0" borderId="10" numFmtId="3" xfId="0" applyNumberFormat="1" applyFont="1" applyBorder="1" applyAlignment="1" applyProtection="1">
      <alignment horizontal="right" vertical="center"/>
    </xf>
    <xf fontId="24" fillId="0" borderId="12" numFmtId="0" xfId="0" applyFont="1" applyBorder="1" applyAlignment="1" applyProtection="1">
      <alignment vertical="center"/>
    </xf>
    <xf fontId="24" fillId="0" borderId="10" numFmtId="0" xfId="0" applyFont="1" applyBorder="1" applyAlignment="1" applyProtection="1">
      <alignment vertical="center"/>
    </xf>
    <xf fontId="24" fillId="0" borderId="13" numFmtId="3" xfId="0" applyNumberFormat="1" applyFont="1" applyBorder="1" applyAlignment="1" applyProtection="1">
      <alignment horizontal="right" vertical="center"/>
    </xf>
    <xf fontId="25" fillId="0" borderId="10" numFmtId="0" xfId="0" applyFont="1" applyBorder="1" applyAlignment="1" applyProtection="1">
      <alignment horizontal="center" vertical="center"/>
    </xf>
    <xf fontId="25" fillId="0" borderId="10" numFmtId="0" xfId="0" applyFont="1" applyBorder="1" applyAlignment="1" applyProtection="1">
      <alignment horizontal="left" vertical="center"/>
    </xf>
    <xf fontId="24" fillId="0" borderId="10" numFmtId="0" xfId="0" applyFont="1" applyBorder="1" applyAlignment="1" applyProtection="1">
      <alignment horizontal="left" vertical="center"/>
    </xf>
    <xf fontId="25" fillId="0" borderId="10" numFmtId="0" xfId="0" applyFont="1" applyBorder="1" applyAlignment="1" applyProtection="1">
      <alignment vertical="center"/>
    </xf>
    <xf fontId="26" fillId="0" borderId="0" numFmtId="0" xfId="0" applyFont="1" applyAlignment="1" applyProtection="1">
      <alignment horizontal="center" vertical="center"/>
    </xf>
    <xf fontId="24" fillId="33" borderId="10" numFmtId="0" xfId="0" applyFont="1" applyFill="1" applyBorder="1" applyAlignment="1" applyProtection="1">
      <alignment vertical="center"/>
    </xf>
    <xf fontId="24" fillId="0" borderId="14" numFmtId="3" xfId="0" applyNumberFormat="1" applyFont="1" applyBorder="1" applyAlignment="1" applyProtection="1">
      <alignment horizontal="right" vertical="center"/>
    </xf>
    <xf fontId="24" fillId="0" borderId="12" numFmtId="0" xfId="0" applyFont="1" applyBorder="1" applyAlignment="1" applyProtection="1">
      <alignment horizontal="left" vertical="center"/>
    </xf>
    <xf fontId="0" fillId="0" borderId="0" numFmtId="164" xfId="0" applyNumberFormat="1"/>
    <xf fontId="26" fillId="0" borderId="0" numFmtId="164" xfId="0" applyNumberFormat="1" applyFont="1" applyAlignment="1" applyProtection="1">
      <alignment horizontal="center" vertical="center"/>
    </xf>
    <xf fontId="24" fillId="0" borderId="0" numFmtId="0" xfId="0" applyFont="1" applyAlignment="1">
      <alignment vertical="center"/>
    </xf>
    <xf fontId="24" fillId="0" borderId="0" numFmtId="164" xfId="0" applyNumberFormat="1" applyFont="1" applyAlignment="1">
      <alignment horizontal="right" vertical="center"/>
    </xf>
    <xf fontId="0" fillId="0" borderId="0" numFmtId="0" xfId="0" applyAlignment="1">
      <alignment wrapText="1"/>
    </xf>
    <xf fontId="25" fillId="0" borderId="10" numFmtId="0" xfId="0" applyFont="1" applyBorder="1" applyAlignment="1" applyProtection="1">
      <alignment horizontal="center" vertical="center" wrapText="1"/>
    </xf>
    <xf fontId="25" fillId="0" borderId="12" numFmtId="0" xfId="0" applyFont="1" applyBorder="1" applyAlignment="1" applyProtection="1">
      <alignment horizontal="center" vertical="center" wrapText="1"/>
    </xf>
    <xf fontId="25" fillId="0" borderId="10" numFmtId="164" xfId="0" applyNumberFormat="1" applyFont="1" applyBorder="1" applyAlignment="1" applyProtection="1">
      <alignment horizontal="center" vertical="center" wrapText="1"/>
    </xf>
    <xf fontId="24" fillId="33" borderId="10" numFmtId="0" xfId="0" applyFont="1" applyFill="1" applyBorder="1" applyAlignment="1" applyProtection="1">
      <alignment horizontal="left" vertical="center"/>
    </xf>
    <xf fontId="25" fillId="33" borderId="10" numFmtId="0" xfId="0" applyFont="1" applyFill="1" applyBorder="1" applyAlignment="1" applyProtection="1">
      <alignment horizontal="center" vertical="center"/>
    </xf>
    <xf fontId="24" fillId="0" borderId="0" numFmtId="165" xfId="0" applyNumberFormat="1" applyFont="1"/>
    <xf fontId="25" fillId="33" borderId="10" numFmtId="0" xfId="0" applyFont="1" applyFill="1" applyBorder="1" applyAlignment="1" applyProtection="1">
      <alignment horizontal="left" vertical="center"/>
    </xf>
    <xf fontId="27" fillId="0" borderId="0" numFmtId="0" xfId="0" applyFont="1" applyAlignment="1">
      <alignment horizontal="center" vertical="center"/>
    </xf>
    <xf fontId="27" fillId="0" borderId="0" numFmtId="0" xfId="0" applyFont="1" applyAlignment="1">
      <alignment vertical="center"/>
    </xf>
    <xf fontId="22" fillId="0" borderId="0" numFmtId="0" xfId="0" applyFont="1"/>
    <xf fontId="24" fillId="0" borderId="0" numFmtId="0" xfId="0" applyFont="1" applyAlignment="1">
      <alignment horizontal="right" vertical="center"/>
    </xf>
    <xf fontId="25" fillId="0" borderId="12" numFmtId="0" xfId="0" applyFont="1" applyBorder="1" applyAlignment="1" applyProtection="1">
      <alignment horizontal="center" vertical="center"/>
    </xf>
    <xf fontId="25" fillId="0" borderId="15" numFmtId="0" xfId="0" applyFont="1" applyBorder="1" applyAlignment="1" applyProtection="1">
      <alignment horizontal="center" vertical="center"/>
    </xf>
    <xf fontId="25" fillId="0" borderId="11" numFmtId="0" xfId="0" applyFont="1" applyBorder="1" applyAlignment="1" applyProtection="1">
      <alignment horizontal="center" vertical="center"/>
    </xf>
    <xf fontId="24" fillId="0" borderId="10" numFmtId="3" xfId="0" applyNumberFormat="1" applyFont="1" applyBorder="1" applyAlignment="1" applyProtection="1">
      <alignment horizontal="center" vertical="center"/>
    </xf>
    <xf fontId="0" fillId="0" borderId="0" numFmtId="0" xfId="0" applyAlignment="1">
      <alignment horizontal="center"/>
    </xf>
    <xf fontId="23" fillId="0" borderId="0" numFmtId="0" xfId="0" applyFont="1" applyAlignment="1" applyProtection="1">
      <alignment horizontal="center" vertical="center" wrapText="1"/>
    </xf>
    <xf fontId="24" fillId="0" borderId="0" numFmtId="0" xfId="0" applyFont="1" applyAlignment="1" applyProtection="1">
      <alignment horizontal="center" vertical="center"/>
    </xf>
    <xf fontId="25" fillId="33" borderId="10" numFmtId="0" xfId="0" applyFont="1" applyFill="1" applyBorder="1" applyAlignment="1" applyProtection="1">
      <alignment vertical="center"/>
    </xf>
    <xf fontId="0" fillId="0" borderId="0" numFmtId="0" xfId="0" applyAlignment="1">
      <alignment vertical="center" wrapText="1"/>
    </xf>
    <xf fontId="0" fillId="0" borderId="0" numFmtId="166" xfId="0" applyNumberFormat="1" applyAlignment="1">
      <alignment vertical="center" wrapText="1"/>
    </xf>
    <xf fontId="22" fillId="0" borderId="0" numFmtId="0" xfId="0" applyFont="1" applyAlignment="1" applyProtection="1">
      <alignment wrapText="1"/>
    </xf>
    <xf fontId="28" fillId="0" borderId="0" numFmtId="0" xfId="0" applyFont="1" applyAlignment="1" applyProtection="1">
      <alignment horizontal="center" vertical="center" wrapText="1"/>
    </xf>
    <xf fontId="28" fillId="0" borderId="0" numFmtId="166" xfId="0" applyNumberFormat="1" applyFont="1" applyAlignment="1" applyProtection="1">
      <alignment horizontal="center" vertical="center" wrapText="1"/>
    </xf>
    <xf fontId="22" fillId="0" borderId="0" numFmtId="0" xfId="0" applyFont="1" applyAlignment="1" applyProtection="1">
      <alignment horizontal="center" wrapText="1"/>
    </xf>
    <xf fontId="22" fillId="0" borderId="0" numFmtId="166" xfId="0" applyNumberFormat="1" applyFont="1" applyAlignment="1" applyProtection="1">
      <alignment wrapText="1"/>
    </xf>
    <xf fontId="29" fillId="0" borderId="0" numFmtId="0" xfId="0" applyFont="1" applyAlignment="1" applyProtection="1">
      <alignment wrapText="1"/>
    </xf>
    <xf fontId="29" fillId="0" borderId="10" numFmtId="4" xfId="0" applyNumberFormat="1" applyFont="1" applyBorder="1" applyAlignment="1" applyProtection="1">
      <alignment horizontal="center" vertical="center" wrapText="1"/>
    </xf>
    <xf fontId="29" fillId="0" borderId="15" numFmtId="166" xfId="0" applyNumberFormat="1" applyFont="1" applyBorder="1" applyAlignment="1" applyProtection="1">
      <alignment horizontal="center" vertical="center" wrapText="1"/>
    </xf>
    <xf fontId="29" fillId="0" borderId="11" numFmtId="166" xfId="0" applyNumberFormat="1" applyFont="1" applyBorder="1" applyAlignment="1" applyProtection="1">
      <alignment horizontal="center" vertical="center" wrapText="1"/>
    </xf>
    <xf fontId="22" fillId="0" borderId="12" numFmtId="4" xfId="0" applyNumberFormat="1" applyFont="1" applyBorder="1" applyAlignment="1" applyProtection="1">
      <alignment horizontal="center" vertical="center" wrapText="1"/>
    </xf>
    <xf fontId="22" fillId="0" borderId="10" numFmtId="166" xfId="0" applyNumberFormat="1" applyFont="1" applyBorder="1" applyAlignment="1" applyProtection="1">
      <alignment horizontal="center" vertical="center" wrapText="1"/>
    </xf>
    <xf fontId="22" fillId="0" borderId="16" numFmtId="166" xfId="0" applyNumberFormat="1" applyFont="1" applyBorder="1" applyAlignment="1" applyProtection="1">
      <alignment horizontal="center" vertical="center" wrapText="1"/>
    </xf>
    <xf fontId="30" fillId="0" borderId="12" numFmtId="0" xfId="0" applyFont="1" applyBorder="1" applyAlignment="1" applyProtection="1">
      <alignment vertical="center" wrapText="1"/>
    </xf>
    <xf fontId="22" fillId="0" borderId="10" numFmtId="166" xfId="0" applyNumberFormat="1" applyFont="1" applyBorder="1" applyAlignment="1" applyProtection="1">
      <alignment horizontal="right" vertical="center" wrapText="1"/>
    </xf>
    <xf fontId="22" fillId="0" borderId="12" numFmtId="0" xfId="0" applyFont="1" applyBorder="1" applyAlignment="1" applyProtection="1">
      <alignment vertical="center" wrapText="1"/>
    </xf>
    <xf fontId="22" fillId="0" borderId="10" numFmtId="166" xfId="0" applyNumberFormat="1" applyFont="1" applyBorder="1" applyAlignment="1" applyProtection="1">
      <alignment vertical="center" wrapText="1"/>
    </xf>
    <xf fontId="22" fillId="0" borderId="0" numFmtId="0" xfId="0" applyFont="1" applyAlignment="1" applyProtection="1">
      <alignment vertical="center" wrapText="1"/>
    </xf>
    <xf fontId="31" fillId="0" borderId="0" numFmtId="0" xfId="0" applyFont="1"/>
    <xf fontId="32" fillId="0" borderId="0" numFmtId="164" xfId="52" applyNumberFormat="1" applyFont="1" applyAlignment="1">
      <alignment vertical="center"/>
    </xf>
    <xf fontId="33" fillId="0" borderId="0" numFmtId="164" xfId="52" applyNumberFormat="1" applyFont="1" applyAlignment="1">
      <alignment vertical="center"/>
    </xf>
    <xf fontId="34" fillId="0" borderId="0" numFmtId="164" xfId="52" applyNumberFormat="1" applyFont="1" applyAlignment="1">
      <alignment vertical="center"/>
    </xf>
    <xf fontId="35" fillId="0" borderId="0" numFmtId="164" xfId="52" applyNumberFormat="1" applyFont="1" applyAlignment="1">
      <alignment horizontal="center" vertical="center"/>
    </xf>
    <xf fontId="36" fillId="0" borderId="0" numFmtId="164" xfId="52" applyNumberFormat="1" applyFont="1" applyAlignment="1">
      <alignment horizontal="center" vertical="center"/>
    </xf>
    <xf fontId="37" fillId="0" borderId="0" numFmtId="164" xfId="52" applyNumberFormat="1" applyFont="1" applyAlignment="1">
      <alignment vertical="center"/>
    </xf>
    <xf fontId="37" fillId="0" borderId="9" numFmtId="164" xfId="52" applyNumberFormat="1" applyFont="1" applyBorder="1" applyAlignment="1">
      <alignment horizontal="right" vertical="center" wrapText="1"/>
    </xf>
    <xf fontId="29" fillId="0" borderId="0" numFmtId="164" xfId="52" applyNumberFormat="1" applyFont="1" applyAlignment="1">
      <alignment vertical="center"/>
    </xf>
    <xf fontId="38" fillId="0" borderId="14" numFmtId="164" xfId="52" applyNumberFormat="1" applyFont="1" applyBorder="1" applyAlignment="1">
      <alignment horizontal="center" vertical="center" wrapText="1"/>
    </xf>
    <xf fontId="38" fillId="0" borderId="10" numFmtId="164" xfId="52" applyNumberFormat="1" applyFont="1" applyBorder="1" applyAlignment="1">
      <alignment horizontal="center" vertical="center" wrapText="1"/>
    </xf>
    <xf fontId="38" fillId="0" borderId="13" numFmtId="164" xfId="52" applyNumberFormat="1" applyFont="1" applyBorder="1" applyAlignment="1">
      <alignment horizontal="center" vertical="center" wrapText="1"/>
    </xf>
    <xf fontId="34" fillId="0" borderId="10" numFmtId="164" xfId="52" applyNumberFormat="1" applyFont="1" applyBorder="1" applyAlignment="1">
      <alignment vertical="center" wrapText="1"/>
    </xf>
    <xf fontId="34" fillId="0" borderId="17" numFmtId="164" xfId="0" applyNumberFormat="1" applyFont="1" applyBorder="1" applyAlignment="1">
      <alignment horizontal="center" vertical="center" wrapText="1"/>
    </xf>
    <xf fontId="24" fillId="0" borderId="18" numFmtId="164" xfId="0" applyNumberFormat="1" applyFont="1" applyBorder="1" applyAlignment="1">
      <alignment horizontal="left" vertical="center" wrapText="1"/>
    </xf>
    <xf fontId="37" fillId="0" borderId="18" numFmtId="164" xfId="0" applyNumberFormat="1" applyFont="1" applyBorder="1" applyAlignment="1">
      <alignment horizontal="left" vertical="center"/>
    </xf>
    <xf fontId="25" fillId="0" borderId="12" numFmtId="0" xfId="0" applyFont="1" applyBorder="1" applyAlignment="1" applyProtection="1">
      <alignment vertical="center"/>
    </xf>
    <xf fontId="24" fillId="34" borderId="10" numFmtId="3" xfId="0" applyNumberFormat="1" applyFont="1" applyFill="1" applyBorder="1" applyAlignment="1" applyProtection="1">
      <alignment horizontal="right" vertical="center"/>
    </xf>
    <xf fontId="24" fillId="35" borderId="10" numFmtId="3" xfId="0" applyNumberFormat="1" applyFont="1" applyFill="1" applyBorder="1" applyAlignment="1" applyProtection="1">
      <alignment horizontal="right" vertical="center"/>
    </xf>
    <xf fontId="0" fillId="0" borderId="0" numFmtId="166" xfId="0" applyNumberFormat="1" applyAlignment="1">
      <alignment vertical="center"/>
    </xf>
    <xf fontId="22" fillId="36" borderId="0" numFmtId="0" xfId="0" applyFont="1" applyFill="1" applyProtection="1"/>
    <xf fontId="39" fillId="36" borderId="0" numFmtId="0" xfId="0" applyFont="1" applyFill="1" applyAlignment="1" applyProtection="1">
      <alignment horizontal="center" vertical="center"/>
    </xf>
    <xf fontId="39" fillId="36" borderId="0" numFmtId="166" xfId="0" applyNumberFormat="1" applyFont="1" applyFill="1" applyAlignment="1" applyProtection="1">
      <alignment horizontal="center" vertical="center"/>
    </xf>
    <xf fontId="22" fillId="36" borderId="0" numFmtId="0" xfId="0" applyFont="1" applyFill="1" applyAlignment="1" applyProtection="1">
      <alignment horizontal="center"/>
    </xf>
    <xf fontId="22" fillId="36" borderId="0" numFmtId="166" xfId="0" applyNumberFormat="1" applyFont="1" applyFill="1" applyProtection="1"/>
    <xf fontId="29" fillId="36" borderId="0" numFmtId="0" xfId="0" applyFont="1" applyFill="1" applyProtection="1"/>
    <xf fontId="29" fillId="36" borderId="10" numFmtId="4" xfId="0" applyNumberFormat="1" applyFont="1" applyFill="1" applyBorder="1" applyAlignment="1" applyProtection="1">
      <alignment horizontal="center" vertical="center" wrapText="1"/>
    </xf>
    <xf fontId="29" fillId="36" borderId="10" numFmtId="166" xfId="0" applyNumberFormat="1" applyFont="1" applyFill="1" applyBorder="1" applyAlignment="1" applyProtection="1">
      <alignment horizontal="center" vertical="center" wrapText="1"/>
    </xf>
    <xf fontId="22" fillId="36" borderId="12" numFmtId="4" xfId="0" applyNumberFormat="1" applyFont="1" applyFill="1" applyBorder="1" applyAlignment="1" applyProtection="1">
      <alignment horizontal="center" vertical="center" wrapText="1"/>
    </xf>
    <xf fontId="22" fillId="36" borderId="10" numFmtId="166" xfId="0" applyNumberFormat="1" applyFont="1" applyFill="1" applyBorder="1" applyAlignment="1" applyProtection="1">
      <alignment horizontal="center" vertical="center" wrapText="1"/>
    </xf>
    <xf fontId="22" fillId="36" borderId="16" numFmtId="166" xfId="0" applyNumberFormat="1" applyFont="1" applyFill="1" applyBorder="1" applyAlignment="1" applyProtection="1">
      <alignment horizontal="center" vertical="center" wrapText="1"/>
    </xf>
    <xf fontId="22" fillId="36" borderId="16" numFmtId="166" xfId="0" applyNumberFormat="1" applyFont="1" applyFill="1" applyBorder="1" applyAlignment="1" applyProtection="1">
      <alignment horizontal="center" vertical="center"/>
    </xf>
    <xf fontId="30" fillId="36" borderId="12" numFmtId="0" xfId="0" applyFont="1" applyFill="1" applyBorder="1" applyAlignment="1" applyProtection="1">
      <alignment vertical="center" wrapText="1"/>
    </xf>
    <xf fontId="22" fillId="36" borderId="10" numFmtId="166" xfId="0" applyNumberFormat="1" applyFont="1" applyFill="1" applyBorder="1" applyAlignment="1" applyProtection="1">
      <alignment vertical="center" wrapText="1"/>
    </xf>
    <xf fontId="22" fillId="36" borderId="12" numFmtId="0" xfId="0" applyFont="1" applyFill="1" applyBorder="1" applyAlignment="1" applyProtection="1">
      <alignment vertical="center" wrapText="1"/>
    </xf>
    <xf fontId="22" fillId="36" borderId="12" numFmtId="166" xfId="0" applyNumberFormat="1" applyFont="1" applyFill="1" applyBorder="1" applyAlignment="1" applyProtection="1">
      <alignment vertical="center" wrapText="1"/>
    </xf>
    <xf fontId="22" fillId="36" borderId="12" numFmtId="166" xfId="0" applyNumberFormat="1" applyFont="1" applyFill="1" applyBorder="1" applyAlignment="1" applyProtection="1">
      <alignment horizontal="right" vertical="center" wrapText="1"/>
    </xf>
    <xf fontId="22" fillId="36" borderId="10" numFmtId="166" xfId="0" applyNumberFormat="1" applyFont="1" applyFill="1" applyBorder="1" applyAlignment="1" applyProtection="1">
      <alignment horizontal="right" vertical="center" wrapText="1"/>
    </xf>
    <xf fontId="22" fillId="0" borderId="0" numFmtId="0" xfId="0" applyFont="1" applyProtection="1"/>
    <xf fontId="22" fillId="36" borderId="10" numFmtId="0" xfId="0" applyFont="1" applyFill="1" applyBorder="1" applyAlignment="1" applyProtection="1">
      <alignment vertical="center" wrapText="1"/>
    </xf>
    <xf fontId="22" fillId="36" borderId="10" numFmtId="0" xfId="0" applyFont="1" applyFill="1" applyBorder="1" applyAlignment="1" applyProtection="1">
      <alignment horizontal="left" vertical="center" wrapText="1"/>
    </xf>
    <xf fontId="22" fillId="36" borderId="0" numFmtId="0" xfId="0" applyFont="1" applyFill="1" applyAlignment="1" applyProtection="1">
      <alignment horizontal="left" vertical="center" wrapText="1"/>
    </xf>
    <xf fontId="22" fillId="36" borderId="0" numFmtId="166" xfId="0" applyNumberFormat="1" applyFont="1" applyFill="1" applyAlignment="1" applyProtection="1">
      <alignment horizontal="left" vertical="center" wrapText="1"/>
    </xf>
    <xf fontId="34" fillId="0" borderId="0" numFmtId="164" xfId="0" applyNumberFormat="1" applyFont="1" applyAlignment="1">
      <alignment vertical="center"/>
    </xf>
    <xf fontId="32" fillId="0" borderId="0" numFmtId="164" xfId="0" applyNumberFormat="1" applyFont="1" applyAlignment="1">
      <alignment vertical="center"/>
    </xf>
    <xf fontId="40" fillId="0" borderId="0" numFmtId="164" xfId="0" applyNumberFormat="1" applyFont="1" applyAlignment="1">
      <alignment vertical="center"/>
    </xf>
    <xf fontId="41" fillId="0" borderId="0" numFmtId="164" xfId="52" applyNumberFormat="1" applyFont="1" applyAlignment="1">
      <alignment horizontal="center" vertical="center"/>
    </xf>
    <xf fontId="42" fillId="0" borderId="0" numFmtId="164" xfId="52" applyNumberFormat="1" applyFont="1" applyAlignment="1">
      <alignment horizontal="center" vertical="center"/>
    </xf>
    <xf fontId="37" fillId="0" borderId="9" numFmtId="164" xfId="52" applyNumberFormat="1" applyFont="1" applyBorder="1" applyAlignment="1">
      <alignment horizontal="right" vertical="center"/>
    </xf>
    <xf fontId="29" fillId="0" borderId="14" numFmtId="164" xfId="52" applyNumberFormat="1" applyFont="1" applyBorder="1" applyAlignment="1">
      <alignment horizontal="center" vertical="center" wrapText="1"/>
    </xf>
    <xf fontId="29" fillId="0" borderId="10" numFmtId="164" xfId="52" applyNumberFormat="1" applyFont="1" applyBorder="1" applyAlignment="1">
      <alignment horizontal="center" vertical="center" wrapText="1"/>
    </xf>
    <xf fontId="29" fillId="0" borderId="13" numFmtId="164" xfId="52" applyNumberFormat="1" applyFont="1" applyBorder="1" applyAlignment="1">
      <alignment horizontal="center" vertical="center" wrapText="1"/>
    </xf>
    <xf fontId="37" fillId="0" borderId="10" numFmtId="164" xfId="52" applyNumberFormat="1" applyFont="1" applyBorder="1" applyAlignment="1">
      <alignment vertical="center" wrapText="1"/>
    </xf>
    <xf fontId="23" fillId="0" borderId="0" numFmtId="0" xfId="0" applyFont="1" applyAlignment="1" applyProtection="1">
      <alignment horizontal="left" vertical="center"/>
    </xf>
    <xf fontId="24" fillId="0" borderId="9" numFmtId="0" xfId="0" applyFont="1" applyBorder="1" applyAlignment="1" applyProtection="1">
      <alignment vertical="center"/>
    </xf>
    <xf fontId="24" fillId="33" borderId="12" numFmtId="0" xfId="0" applyFont="1" applyFill="1" applyBorder="1" applyAlignment="1" applyProtection="1">
      <alignment vertical="center"/>
    </xf>
    <xf fontId="24" fillId="33" borderId="14" numFmtId="0" xfId="0" applyFont="1" applyFill="1" applyBorder="1" applyAlignment="1" applyProtection="1">
      <alignment vertical="center"/>
    </xf>
    <xf fontId="21" fillId="0" borderId="0" numFmtId="0" xfId="0" applyFont="1" applyAlignment="1">
      <alignment vertical="center"/>
    </xf>
    <xf fontId="22" fillId="36" borderId="0" numFmtId="0" xfId="0" applyFont="1" applyFill="1"/>
    <xf fontId="39" fillId="36" borderId="0" numFmtId="0" xfId="0" applyFont="1" applyFill="1" applyAlignment="1">
      <alignment horizontal="center" vertical="center"/>
    </xf>
    <xf fontId="22" fillId="36" borderId="0" numFmtId="0" xfId="0" applyFont="1" applyFill="1" applyAlignment="1">
      <alignment horizontal="center"/>
    </xf>
    <xf fontId="29" fillId="36" borderId="0" numFmtId="0" xfId="0" applyFont="1" applyFill="1"/>
    <xf fontId="29" fillId="36" borderId="10" numFmtId="4" xfId="0" applyNumberFormat="1" applyFont="1" applyFill="1" applyBorder="1" applyAlignment="1">
      <alignment horizontal="center" vertical="center" wrapText="1"/>
    </xf>
    <xf fontId="29" fillId="36" borderId="10" numFmtId="0" xfId="0" applyFont="1" applyFill="1" applyBorder="1" applyAlignment="1" applyProtection="1">
      <alignment horizontal="center" vertical="center" wrapText="1"/>
    </xf>
    <xf fontId="22" fillId="36" borderId="12" numFmtId="4" xfId="0" applyNumberFormat="1" applyFont="1" applyFill="1" applyBorder="1" applyAlignment="1">
      <alignment horizontal="center" vertical="center" wrapText="1"/>
    </xf>
    <xf fontId="22" fillId="36" borderId="10" numFmtId="4" xfId="0" applyNumberFormat="1" applyFont="1" applyFill="1" applyBorder="1" applyAlignment="1">
      <alignment horizontal="center" vertical="center" wrapText="1"/>
    </xf>
    <xf fontId="22" fillId="36" borderId="16" numFmtId="0" xfId="0" applyFont="1" applyFill="1" applyBorder="1" applyAlignment="1">
      <alignment horizontal="center" vertical="center" wrapText="1"/>
    </xf>
    <xf fontId="22" fillId="36" borderId="16" numFmtId="0" xfId="0" applyFont="1" applyFill="1" applyBorder="1" applyAlignment="1">
      <alignment horizontal="center" vertical="center"/>
    </xf>
    <xf fontId="22" fillId="36" borderId="10" numFmtId="4" xfId="0" applyNumberFormat="1" applyFont="1" applyFill="1" applyBorder="1" applyAlignment="1" applyProtection="1">
      <alignment vertical="center" wrapText="1"/>
    </xf>
    <xf fontId="22" fillId="36" borderId="12" numFmtId="4" xfId="0" applyNumberFormat="1" applyFont="1" applyFill="1" applyBorder="1" applyAlignment="1" applyProtection="1">
      <alignment horizontal="right" vertical="center" wrapText="1"/>
    </xf>
    <xf fontId="22" fillId="36" borderId="10" numFmtId="4" xfId="0" applyNumberFormat="1" applyFont="1" applyFill="1" applyBorder="1" applyAlignment="1" applyProtection="1">
      <alignment horizontal="right" vertical="center" wrapText="1"/>
    </xf>
    <xf fontId="22" fillId="36" borderId="15" numFmtId="4" xfId="0" applyNumberFormat="1" applyFont="1" applyFill="1" applyBorder="1" applyAlignment="1" applyProtection="1">
      <alignment horizontal="right" vertical="center" wrapText="1"/>
    </xf>
    <xf fontId="24" fillId="0" borderId="11" numFmtId="3" xfId="0" applyNumberFormat="1" applyFont="1" applyBorder="1" applyAlignment="1" applyProtection="1">
      <alignment horizontal="right" vertical="center"/>
    </xf>
    <xf fontId="37" fillId="0" borderId="0" numFmtId="0" xfId="51" applyFont="1"/>
    <xf fontId="33" fillId="0" borderId="0" numFmtId="49" xfId="51" applyNumberFormat="1" applyFont="1" applyAlignment="1">
      <alignment horizontal="center" vertical="center"/>
    </xf>
    <xf fontId="43" fillId="0" borderId="0" numFmtId="49" xfId="51" applyNumberFormat="1" applyFont="1" applyAlignment="1">
      <alignment vertical="center"/>
    </xf>
    <xf fontId="37" fillId="0" borderId="0" numFmtId="49" xfId="51" applyNumberFormat="1" applyFont="1" applyAlignment="1">
      <alignment vertical="center"/>
    </xf>
    <xf fontId="37" fillId="0" borderId="0" numFmtId="164" xfId="51" applyNumberFormat="1" applyFont="1" applyAlignment="1">
      <alignment horizontal="right" vertical="center"/>
    </xf>
    <xf fontId="37" fillId="0" borderId="0" numFmtId="164" xfId="51" applyNumberFormat="1" applyFont="1" applyAlignment="1">
      <alignment vertical="center"/>
    </xf>
    <xf fontId="24" fillId="0" borderId="0" numFmtId="164" xfId="51" applyNumberFormat="1" applyFont="1" applyAlignment="1">
      <alignment horizontal="right" vertical="center"/>
    </xf>
    <xf fontId="44" fillId="0" borderId="10" numFmtId="49" xfId="50" applyNumberFormat="1" applyFont="1" applyBorder="1" applyAlignment="1">
      <alignment horizontal="center" vertical="center"/>
    </xf>
    <xf fontId="45" fillId="0" borderId="10" numFmtId="49" xfId="50" applyNumberFormat="1" applyFont="1" applyBorder="1" applyAlignment="1">
      <alignment horizontal="center" vertical="center"/>
    </xf>
    <xf fontId="46" fillId="0" borderId="19" numFmtId="49" xfId="50" applyNumberFormat="1" applyFont="1" applyBorder="1" applyAlignment="1">
      <alignment vertical="center"/>
    </xf>
    <xf fontId="46" fillId="0" borderId="19" numFmtId="164" xfId="50" applyNumberFormat="1" applyFont="1" applyBorder="1" applyAlignment="1">
      <alignment horizontal="right" vertical="center"/>
    </xf>
    <xf fontId="46" fillId="0" borderId="19" numFmtId="164" xfId="50" applyNumberFormat="1" applyFont="1" applyBorder="1" applyAlignment="1">
      <alignment vertical="center"/>
    </xf>
    <xf fontId="46" fillId="0" borderId="20" numFmtId="164" xfId="51" applyNumberFormat="1" applyFont="1" applyBorder="1" applyAlignment="1">
      <alignment horizontal="right" vertical="center"/>
    </xf>
    <xf fontId="46" fillId="0" borderId="21" numFmtId="49" xfId="50" applyNumberFormat="1" applyFont="1" applyBorder="1" applyAlignment="1">
      <alignment vertical="center"/>
    </xf>
    <xf fontId="46" fillId="0" borderId="21" numFmtId="164" xfId="50" applyNumberFormat="1" applyFont="1" applyBorder="1" applyAlignment="1">
      <alignment horizontal="right" vertical="center"/>
    </xf>
    <xf fontId="46" fillId="0" borderId="17" numFmtId="49" xfId="50" applyNumberFormat="1" applyFont="1" applyBorder="1" applyAlignment="1">
      <alignment vertical="center"/>
    </xf>
    <xf fontId="46" fillId="0" borderId="17" numFmtId="164" xfId="50" applyNumberFormat="1" applyFont="1" applyBorder="1" applyAlignment="1">
      <alignment horizontal="right" vertical="center"/>
    </xf>
    <xf fontId="46" fillId="0" borderId="20" numFmtId="49" xfId="50" applyNumberFormat="1" applyFont="1" applyBorder="1" applyAlignment="1">
      <alignment vertical="center"/>
    </xf>
    <xf fontId="46" fillId="0" borderId="20" numFmtId="164" xfId="50" applyNumberFormat="1" applyFont="1" applyBorder="1" applyAlignment="1">
      <alignment horizontal="right" vertical="center"/>
    </xf>
    <xf fontId="46" fillId="0" borderId="22" numFmtId="49" xfId="50" applyNumberFormat="1" applyFont="1" applyBorder="1" applyAlignment="1">
      <alignment vertical="center"/>
    </xf>
    <xf fontId="46" fillId="0" borderId="23" numFmtId="164" xfId="50" applyNumberFormat="1" applyFont="1" applyBorder="1" applyAlignment="1">
      <alignment horizontal="right" vertical="center"/>
    </xf>
    <xf fontId="46" fillId="0" borderId="10" numFmtId="164" xfId="50" applyNumberFormat="1" applyFont="1" applyBorder="1" applyAlignment="1">
      <alignment horizontal="center" vertical="center"/>
    </xf>
    <xf fontId="46" fillId="0" borderId="24" numFmtId="164" xfId="50" applyNumberFormat="1" applyFont="1" applyBorder="1" applyAlignment="1">
      <alignment vertical="center"/>
    </xf>
    <xf fontId="46" fillId="0" borderId="21" numFmtId="164" xfId="50" applyNumberFormat="1" applyFont="1" applyBorder="1" applyAlignment="1">
      <alignment vertical="center"/>
    </xf>
    <xf fontId="46" fillId="0" borderId="10" numFmtId="49" xfId="50" applyNumberFormat="1" applyFont="1" applyBorder="1" applyAlignment="1">
      <alignment horizontal="center" vertical="center"/>
    </xf>
    <xf fontId="46" fillId="0" borderId="25" numFmtId="164" xfId="50" applyNumberFormat="1" applyFont="1" applyBorder="1" applyAlignment="1">
      <alignment horizontal="center" vertical="center"/>
    </xf>
    <xf fontId="46" fillId="0" borderId="10" numFmtId="164" xfId="50" applyNumberFormat="1" applyFont="1" applyBorder="1" applyAlignment="1">
      <alignment horizontal="right" vertical="center"/>
    </xf>
    <xf fontId="24" fillId="0" borderId="0" numFmtId="0" xfId="51" applyFont="1"/>
    <xf fontId="37" fillId="0" borderId="0" numFmtId="0" xfId="51" applyFont="1" applyAlignment="1">
      <alignment vertical="center"/>
    </xf>
    <xf fontId="47" fillId="37" borderId="0" numFmtId="49" xfId="50" applyNumberFormat="1" applyFont="1" applyFill="1" applyAlignment="1">
      <alignment horizontal="center" vertical="center"/>
    </xf>
    <xf fontId="47" fillId="37" borderId="0" numFmtId="0" xfId="50" applyFont="1" applyFill="1" applyAlignment="1">
      <alignment horizontal="center" vertical="center"/>
    </xf>
    <xf fontId="48" fillId="37" borderId="0" numFmtId="49" xfId="50" applyNumberFormat="1" applyFont="1" applyFill="1" applyAlignment="1">
      <alignment horizontal="center" vertical="center"/>
    </xf>
    <xf fontId="37" fillId="0" borderId="0" numFmtId="0" xfId="51" applyFont="1" applyAlignment="1">
      <alignment horizontal="left" vertical="center"/>
    </xf>
    <xf fontId="48" fillId="37" borderId="9" numFmtId="49" xfId="50" applyNumberFormat="1" applyFont="1" applyFill="1" applyBorder="1" applyAlignment="1">
      <alignment vertical="center"/>
    </xf>
    <xf fontId="48" fillId="37" borderId="9" numFmtId="49" xfId="50" applyNumberFormat="1" applyFont="1" applyFill="1" applyBorder="1" applyAlignment="1">
      <alignment horizontal="right" vertical="center"/>
    </xf>
    <xf fontId="48" fillId="37" borderId="9" numFmtId="49" xfId="50" applyNumberFormat="1" applyFont="1" applyFill="1" applyBorder="1" applyAlignment="1">
      <alignment horizontal="center" vertical="center"/>
    </xf>
    <xf fontId="49" fillId="37" borderId="10" numFmtId="49" xfId="50" applyNumberFormat="1" applyFont="1" applyFill="1" applyBorder="1" applyAlignment="1">
      <alignment horizontal="center" vertical="center"/>
    </xf>
    <xf fontId="48" fillId="37" borderId="10" numFmtId="49" xfId="50" applyNumberFormat="1" applyFont="1" applyFill="1" applyBorder="1" applyAlignment="1">
      <alignment vertical="center"/>
    </xf>
    <xf fontId="48" fillId="37" borderId="10" numFmtId="167" xfId="50" applyNumberFormat="1" applyFont="1" applyFill="1" applyBorder="1" applyAlignment="1">
      <alignment horizontal="right" vertical="center"/>
    </xf>
    <xf fontId="48" fillId="37" borderId="10" numFmtId="49" xfId="50" applyNumberFormat="1" applyFont="1" applyFill="1" applyBorder="1" applyAlignment="1">
      <alignment horizontal="center" vertical="center"/>
    </xf>
    <xf fontId="48" fillId="0" borderId="10" numFmtId="167" xfId="50" applyNumberFormat="1" applyFont="1" applyBorder="1" applyAlignment="1">
      <alignment horizontal="right" vertical="center"/>
    </xf>
    <xf fontId="48" fillId="0" borderId="10" numFmtId="49" xfId="50" applyNumberFormat="1" applyFont="1" applyBorder="1" applyAlignment="1">
      <alignment vertical="center"/>
    </xf>
    <xf fontId="48" fillId="0" borderId="10" numFmtId="49" xfId="50" applyNumberFormat="1" applyFont="1" applyBorder="1" applyAlignment="1">
      <alignment horizontal="center" vertical="center"/>
    </xf>
    <xf fontId="50" fillId="0" borderId="0" numFmtId="0" xfId="50" applyFont="1"/>
    <xf fontId="51" fillId="37" borderId="0" numFmtId="49" xfId="50" applyNumberFormat="1" applyFont="1" applyFill="1" applyAlignment="1">
      <alignment vertical="center"/>
    </xf>
    <xf fontId="48" fillId="37" borderId="26" numFmtId="49" xfId="50" applyNumberFormat="1" applyFont="1" applyFill="1" applyBorder="1" applyAlignment="1">
      <alignment vertical="center"/>
    </xf>
    <xf fontId="48" fillId="37" borderId="26" numFmtId="49" xfId="50" applyNumberFormat="1" applyFont="1" applyFill="1" applyBorder="1" applyAlignment="1">
      <alignment horizontal="center" vertical="center"/>
    </xf>
    <xf fontId="48" fillId="37" borderId="26" numFmtId="49" xfId="50" applyNumberFormat="1" applyFont="1" applyFill="1" applyBorder="1" applyAlignment="1">
      <alignment horizontal="right" vertical="center"/>
    </xf>
    <xf fontId="49" fillId="37" borderId="20" numFmtId="49" xfId="50" applyNumberFormat="1" applyFont="1" applyFill="1" applyBorder="1" applyAlignment="1">
      <alignment horizontal="center" vertical="center"/>
    </xf>
    <xf fontId="49" fillId="37" borderId="20" numFmtId="49" xfId="50" applyNumberFormat="1" applyFont="1" applyFill="1" applyBorder="1" applyAlignment="1">
      <alignment horizontal="center" vertical="center" wrapText="1"/>
    </xf>
    <xf fontId="48" fillId="37" borderId="20" numFmtId="49" xfId="50" applyNumberFormat="1" applyFont="1" applyFill="1" applyBorder="1" applyAlignment="1">
      <alignment vertical="center"/>
    </xf>
    <xf fontId="48" fillId="0" borderId="20" numFmtId="167" xfId="50" applyNumberFormat="1" applyFont="1" applyBorder="1" applyAlignment="1">
      <alignment horizontal="right" vertical="center"/>
    </xf>
    <xf fontId="48" fillId="0" borderId="20" numFmtId="49" xfId="50" applyNumberFormat="1" applyFont="1" applyBorder="1" applyAlignment="1">
      <alignment vertical="center"/>
    </xf>
    <xf fontId="48" fillId="37" borderId="22" numFmtId="49" xfId="50" applyNumberFormat="1" applyFont="1" applyFill="1" applyBorder="1" applyAlignment="1">
      <alignment vertical="center"/>
    </xf>
    <xf fontId="48" fillId="0" borderId="22" numFmtId="167" xfId="50" applyNumberFormat="1" applyFont="1" applyBorder="1" applyAlignment="1">
      <alignment horizontal="right" vertical="center"/>
    </xf>
    <xf fontId="48" fillId="37" borderId="21" numFmtId="49" xfId="50" applyNumberFormat="1" applyFont="1" applyFill="1" applyBorder="1" applyAlignment="1">
      <alignment vertical="center"/>
    </xf>
    <xf fontId="48" fillId="0" borderId="21" numFmtId="167" xfId="50" applyNumberFormat="1" applyFont="1" applyBorder="1" applyAlignment="1">
      <alignment horizontal="right" vertical="center"/>
    </xf>
    <xf fontId="48" fillId="0" borderId="20" numFmtId="49" xfId="50" applyNumberFormat="1" applyFont="1" applyBorder="1" applyAlignment="1">
      <alignment horizontal="center" vertical="center"/>
    </xf>
    <xf fontId="48" fillId="37" borderId="20" numFmtId="49" xfId="50" applyNumberFormat="1" applyFont="1" applyFill="1" applyBorder="1" applyAlignment="1">
      <alignment vertical="center" wrapText="1"/>
    </xf>
    <xf fontId="48" fillId="0" borderId="20" numFmtId="167" xfId="50" applyNumberFormat="1" applyFont="1" applyBorder="1" applyAlignment="1">
      <alignment horizontal="center" vertical="center"/>
    </xf>
    <xf fontId="48" fillId="37" borderId="20" numFmtId="49" xfId="50" applyNumberFormat="1" applyFont="1" applyFill="1" applyBorder="1" applyAlignment="1">
      <alignment horizontal="left" vertical="center"/>
    </xf>
    <xf fontId="48" fillId="37" borderId="22" numFmtId="49" xfId="50" applyNumberFormat="1" applyFont="1" applyFill="1" applyBorder="1" applyAlignment="1">
      <alignment horizontal="center" vertical="center"/>
    </xf>
    <xf fontId="48" fillId="0" borderId="22" numFmtId="49" xfId="50" applyNumberFormat="1" applyFont="1" applyBorder="1" applyAlignment="1">
      <alignment horizontal="center" vertical="center"/>
    </xf>
    <xf fontId="48" fillId="37" borderId="20" numFmtId="49" xfId="50" applyNumberFormat="1" applyFont="1" applyFill="1" applyBorder="1" applyAlignment="1">
      <alignment horizontal="center" vertical="center"/>
    </xf>
    <xf fontId="22" fillId="37" borderId="0" numFmtId="0" xfId="50" applyFont="1" applyFill="1"/>
    <xf fontId="48" fillId="37" borderId="0" numFmtId="0" xfId="50" applyFont="1" applyFill="1" applyAlignment="1">
      <alignment vertical="center"/>
    </xf>
    <xf fontId="48" fillId="37" borderId="0" numFmtId="0" xfId="50" applyFont="1" applyFill="1" applyAlignment="1">
      <alignment horizontal="right" vertical="center"/>
    </xf>
    <xf fontId="50" fillId="37" borderId="0" numFmtId="0" xfId="50" applyFont="1" applyFill="1"/>
    <xf fontId="49" fillId="37" borderId="0" numFmtId="49" xfId="50" applyNumberFormat="1" applyFont="1" applyFill="1" applyAlignment="1">
      <alignment horizontal="center" vertical="center"/>
    </xf>
    <xf fontId="50" fillId="37" borderId="0" numFmtId="49" xfId="50" applyNumberFormat="1" applyFont="1" applyFill="1"/>
    <xf fontId="48" fillId="37" borderId="0" numFmtId="49" xfId="50" applyNumberFormat="1" applyFont="1" applyFill="1" applyAlignment="1">
      <alignment vertical="center"/>
    </xf>
    <xf fontId="48" fillId="37" borderId="0" numFmtId="49" xfId="50" applyNumberFormat="1" applyFont="1" applyFill="1" applyAlignment="1">
      <alignment horizontal="right"/>
    </xf>
    <xf fontId="50" fillId="37" borderId="26" numFmtId="49" xfId="50" applyNumberFormat="1" applyFont="1" applyFill="1" applyBorder="1"/>
    <xf fontId="48" fillId="37" borderId="26" numFmtId="49" xfId="50" applyNumberFormat="1" applyFont="1" applyFill="1" applyBorder="1" applyAlignment="1">
      <alignment horizontal="right"/>
    </xf>
    <xf fontId="49" fillId="37" borderId="22" numFmtId="49" xfId="50" applyNumberFormat="1" applyFont="1" applyFill="1" applyBorder="1" applyAlignment="1">
      <alignment horizontal="center" vertical="center" wrapText="1"/>
    </xf>
    <xf fontId="48" fillId="37" borderId="20" numFmtId="0" xfId="50" applyFont="1" applyFill="1" applyBorder="1" applyAlignment="1">
      <alignment vertical="center"/>
    </xf>
    <xf fontId="48" fillId="0" borderId="23" numFmtId="49" xfId="50" applyNumberFormat="1" applyFont="1" applyBorder="1" applyAlignment="1">
      <alignment vertical="center"/>
    </xf>
    <xf fontId="48" fillId="0" borderId="27" numFmtId="167" xfId="50" applyNumberFormat="1" applyFont="1" applyBorder="1" applyAlignment="1">
      <alignment horizontal="right" vertical="center"/>
    </xf>
    <xf fontId="48" fillId="37" borderId="22" numFmtId="0" xfId="50" applyFont="1" applyFill="1" applyBorder="1" applyAlignment="1">
      <alignment vertical="center"/>
    </xf>
    <xf fontId="48" fillId="37" borderId="21" numFmtId="0" xfId="50" applyFont="1" applyFill="1" applyBorder="1" applyAlignment="1">
      <alignment vertical="center"/>
    </xf>
    <xf fontId="48" fillId="37" borderId="22" numFmtId="0" xfId="50" applyFont="1" applyFill="1" applyBorder="1" applyAlignment="1">
      <alignment vertical="center" wrapText="1"/>
    </xf>
    <xf fontId="48" fillId="37" borderId="19" numFmtId="0" xfId="50" applyFont="1" applyFill="1" applyBorder="1" applyAlignment="1">
      <alignment vertical="center" wrapText="1"/>
    </xf>
    <xf fontId="48" fillId="0" borderId="21" numFmtId="49" xfId="50" applyNumberFormat="1" applyFont="1" applyBorder="1" applyAlignment="1">
      <alignment horizontal="center" vertical="center"/>
    </xf>
    <xf fontId="48" fillId="0" borderId="28" numFmtId="167" xfId="50" applyNumberFormat="1" applyFont="1" applyBorder="1" applyAlignment="1">
      <alignment horizontal="right" vertical="center"/>
    </xf>
    <xf fontId="48" fillId="0" borderId="29" numFmtId="49" xfId="50" applyNumberFormat="1" applyFont="1" applyBorder="1" applyAlignment="1">
      <alignment horizontal="center" vertical="center"/>
    </xf>
    <xf fontId="48" fillId="37" borderId="23" numFmtId="0" xfId="50" applyFont="1" applyFill="1" applyBorder="1" applyAlignment="1">
      <alignment vertical="center"/>
    </xf>
    <xf fontId="48" fillId="0" borderId="30" numFmtId="49" xfId="50" applyNumberFormat="1" applyFont="1" applyBorder="1" applyAlignment="1">
      <alignment vertical="center"/>
    </xf>
    <xf fontId="48" fillId="0" borderId="23" numFmtId="167" xfId="50" applyNumberFormat="1" applyFont="1" applyBorder="1" applyAlignment="1">
      <alignment horizontal="right" vertical="center"/>
    </xf>
    <xf fontId="48" fillId="0" borderId="29" numFmtId="49" xfId="50" applyNumberFormat="1" applyFont="1" applyBorder="1" applyAlignment="1">
      <alignment vertical="center"/>
    </xf>
    <xf fontId="48" fillId="37" borderId="28" numFmtId="0" xfId="50" applyFont="1" applyFill="1" applyBorder="1" applyAlignment="1">
      <alignment vertical="center"/>
    </xf>
    <xf fontId="48" fillId="0" borderId="25" numFmtId="167" xfId="50" applyNumberFormat="1" applyFont="1" applyBorder="1" applyAlignment="1">
      <alignment horizontal="right" vertical="center"/>
    </xf>
    <xf fontId="48" fillId="37" borderId="19" numFmtId="49" xfId="50" applyNumberFormat="1" applyFont="1" applyFill="1" applyBorder="1" applyAlignment="1">
      <alignment horizontal="center" vertical="center"/>
    </xf>
    <xf fontId="48" fillId="0" borderId="19" numFmtId="49" xfId="50" applyNumberFormat="1" applyFont="1" applyBorder="1" applyAlignment="1">
      <alignment horizontal="center" vertical="center"/>
    </xf>
    <xf fontId="48" fillId="0" borderId="28" numFmtId="49" xfId="50" applyNumberFormat="1" applyFont="1" applyBorder="1" applyAlignment="1">
      <alignment vertical="center"/>
    </xf>
    <xf fontId="48" fillId="0" borderId="19" numFmtId="167" xfId="50" applyNumberFormat="1" applyFont="1" applyBorder="1" applyAlignment="1">
      <alignment horizontal="right" vertical="center"/>
    </xf>
    <xf fontId="48" fillId="0" borderId="31" numFmtId="49" xfId="50" applyNumberFormat="1" applyFont="1" applyBorder="1" applyAlignment="1">
      <alignment vertical="center"/>
    </xf>
    <xf fontId="48" fillId="37" borderId="23" numFmtId="0" xfId="50" applyFont="1" applyFill="1" applyBorder="1" applyAlignment="1">
      <alignment horizontal="center" vertical="center"/>
    </xf>
    <xf fontId="48" fillId="0" borderId="23" numFmtId="49" xfId="50" applyNumberFormat="1" applyFont="1" applyBorder="1" applyAlignment="1">
      <alignment horizontal="center" vertical="center"/>
    </xf>
    <xf fontId="48" fillId="37" borderId="26" numFmtId="49" xfId="50" applyNumberFormat="1" applyFont="1" applyFill="1" applyBorder="1" applyAlignment="1">
      <alignment horizontal="left" vertical="center"/>
    </xf>
    <xf fontId="48" fillId="0" borderId="20" numFmtId="0" xfId="50" applyFont="1" applyBorder="1" applyAlignment="1">
      <alignment vertical="center"/>
    </xf>
    <xf fontId="48" fillId="0" borderId="22" numFmtId="167" xfId="50" applyNumberFormat="1" applyFont="1" applyBorder="1" applyAlignment="1">
      <alignment horizontal="center" vertical="center"/>
    </xf>
    <xf fontId="48" fillId="0" borderId="22" numFmtId="0" xfId="50" applyFont="1" applyBorder="1" applyAlignment="1">
      <alignment vertical="center"/>
    </xf>
    <xf fontId="48" fillId="0" borderId="19" numFmtId="0" xfId="50" applyFont="1" applyBorder="1" applyAlignment="1">
      <alignment vertical="center"/>
    </xf>
    <xf fontId="48" fillId="37" borderId="21" numFmtId="49" xfId="50" applyNumberFormat="1" applyFont="1" applyFill="1" applyBorder="1" applyAlignment="1">
      <alignment horizontal="center" vertical="center"/>
    </xf>
    <xf fontId="48" fillId="0" borderId="21" numFmtId="0" xfId="50" applyFont="1" applyBorder="1" applyAlignment="1">
      <alignment vertical="center"/>
    </xf>
    <xf fontId="48" fillId="0" borderId="20" numFmtId="168" xfId="50" applyNumberFormat="1" applyFont="1" applyBorder="1" applyAlignment="1">
      <alignment horizontal="right" vertical="center"/>
    </xf>
    <xf fontId="48" fillId="0" borderId="20" numFmtId="0" xfId="50" applyFont="1" applyBorder="1" applyAlignment="1">
      <alignment horizontal="center" vertical="center"/>
    </xf>
    <xf fontId="37" fillId="0" borderId="0" numFmtId="0" xfId="51" applyFont="1" applyAlignment="1">
      <alignment horizontal="right" vertical="center"/>
    </xf>
    <xf fontId="25" fillId="0" borderId="10" numFmtId="0" xfId="0" applyFont="1" applyBorder="1" applyAlignment="1">
      <alignment horizontal="center" vertical="center" wrapText="1"/>
    </xf>
    <xf fontId="37" fillId="0" borderId="10" numFmtId="0" xfId="0" applyFont="1" applyBorder="1" applyAlignment="1">
      <alignment vertical="center" wrapText="1"/>
    </xf>
    <xf fontId="24" fillId="0" borderId="10" numFmtId="164" xfId="51" applyNumberFormat="1" applyFont="1" applyBorder="1" applyAlignment="1">
      <alignment vertical="center"/>
    </xf>
    <xf fontId="24" fillId="0" borderId="0" numFmtId="0" xfId="51" applyFont="1" applyAlignment="1">
      <alignment vertical="center"/>
    </xf>
    <xf fontId="37" fillId="0" borderId="0" numFmtId="0" xfId="0" applyFont="1" applyAlignment="1">
      <alignment horizontal="center" wrapText="1"/>
    </xf>
    <xf fontId="37" fillId="0" borderId="0" numFmtId="0" xfId="0" applyFont="1" applyAlignment="1">
      <alignment horizontal="center"/>
    </xf>
    <xf fontId="39" fillId="0" borderId="0" numFmtId="0" xfId="0" applyFont="1" applyAlignment="1">
      <alignment horizontal="center" vertical="center" wrapText="1"/>
    </xf>
    <xf fontId="52" fillId="0" borderId="0" numFmtId="0" xfId="0" applyFont="1" applyAlignment="1">
      <alignment horizontal="center" vertical="center" wrapText="1"/>
    </xf>
    <xf fontId="37" fillId="0" borderId="0" numFmtId="0" xfId="0" applyFont="1" applyAlignment="1">
      <alignment horizontal="center" vertical="center" wrapText="1"/>
    </xf>
    <xf fontId="53" fillId="0" borderId="0" numFmtId="0" xfId="0" applyFont="1" applyAlignment="1">
      <alignment horizontal="center" vertical="top" wrapText="1"/>
    </xf>
    <xf fontId="37" fillId="0" borderId="0" numFmtId="0" xfId="0" applyFont="1" applyAlignment="1">
      <alignment horizontal="center" vertical="top" wrapText="1"/>
    </xf>
    <xf fontId="29" fillId="0" borderId="32" numFmtId="0" xfId="0" applyFont="1" applyBorder="1" applyAlignment="1">
      <alignment horizontal="center" vertical="center" wrapText="1"/>
    </xf>
    <xf fontId="29" fillId="0" borderId="33" numFmtId="0" xfId="0" applyFont="1" applyBorder="1" applyAlignment="1">
      <alignment horizontal="center" vertical="center" wrapText="1"/>
    </xf>
    <xf fontId="29" fillId="0" borderId="34" numFmtId="0" xfId="0" applyFont="1" applyBorder="1" applyAlignment="1">
      <alignment horizontal="center" vertical="center" wrapText="1"/>
    </xf>
    <xf fontId="29" fillId="0" borderId="10" numFmtId="0" xfId="0" applyFont="1" applyBorder="1" applyAlignment="1">
      <alignment horizontal="center" vertical="center" wrapText="1"/>
    </xf>
    <xf fontId="54" fillId="0" borderId="0" numFmtId="0" xfId="0" applyFont="1" applyAlignment="1">
      <alignment horizontal="center"/>
    </xf>
    <xf fontId="55" fillId="0" borderId="10" numFmtId="0" xfId="0" applyFont="1" applyBorder="1" applyAlignment="1">
      <alignment horizontal="center" vertical="center" wrapText="1"/>
    </xf>
    <xf fontId="54" fillId="0" borderId="10" numFmtId="0" xfId="0" applyFont="1" applyBorder="1" applyAlignment="1">
      <alignment horizontal="center" vertical="center"/>
    </xf>
    <xf fontId="54" fillId="0" borderId="10" numFmtId="0" xfId="0" applyFont="1" applyBorder="1" applyAlignment="1">
      <alignment horizontal="center" vertical="center" wrapText="1"/>
    </xf>
    <xf fontId="4" fillId="0" borderId="10" numFmtId="0" xfId="0" applyFont="1" applyBorder="1" applyAlignment="1">
      <alignment horizontal="left" vertical="center"/>
    </xf>
    <xf fontId="37" fillId="0" borderId="20" numFmtId="0" xfId="0" applyFont="1" applyBorder="1" applyAlignment="1">
      <alignment horizontal="center" vertical="center" wrapText="1"/>
    </xf>
    <xf fontId="54" fillId="0" borderId="20" numFmtId="0" xfId="0" applyFont="1" applyBorder="1" applyAlignment="1">
      <alignment horizontal="center" vertical="center" wrapText="1"/>
    </xf>
    <xf fontId="54" fillId="0" borderId="12" numFmtId="0" xfId="0" applyFont="1" applyBorder="1" applyAlignment="1">
      <alignment horizontal="center" vertical="center"/>
    </xf>
    <xf fontId="54" fillId="0" borderId="11" numFmtId="0" xfId="0" applyFont="1" applyBorder="1" applyAlignment="1">
      <alignment horizontal="center" vertical="center"/>
    </xf>
    <xf fontId="53" fillId="0" borderId="20" numFmtId="0" xfId="0" applyFont="1" applyBorder="1" applyAlignment="1">
      <alignment horizontal="center" vertical="center" wrapText="1"/>
    </xf>
    <xf fontId="37" fillId="0" borderId="10" numFmtId="0" xfId="0" applyFont="1" applyBorder="1" applyAlignment="1">
      <alignment horizontal="center"/>
    </xf>
    <xf fontId="4" fillId="0" borderId="0" numFmtId="0" xfId="0" applyFont="1" applyAlignment="1">
      <alignment vertical="center"/>
    </xf>
    <xf fontId="56" fillId="0" borderId="0" numFmtId="0" xfId="0" applyFont="1" applyAlignment="1">
      <alignment horizontal="center" vertical="center" wrapText="1"/>
    </xf>
    <xf fontId="57" fillId="0" borderId="0" numFmtId="0" xfId="0" applyFont="1" applyAlignment="1">
      <alignment horizontal="right" vertical="center" wrapText="1"/>
    </xf>
    <xf fontId="38" fillId="0" borderId="10" numFmtId="0" xfId="0" applyFont="1" applyBorder="1" applyAlignment="1">
      <alignment horizontal="center" vertical="center" wrapText="1"/>
    </xf>
    <xf fontId="58" fillId="0" borderId="10" numFmtId="0" xfId="0" applyFont="1" applyBorder="1" applyAlignment="1">
      <alignment horizontal="center" vertical="center" wrapText="1"/>
    </xf>
    <xf fontId="34" fillId="0" borderId="10" numFmtId="169" xfId="0" applyNumberFormat="1" applyFont="1" applyBorder="1" applyAlignment="1">
      <alignment horizontal="center" vertical="center"/>
    </xf>
    <xf fontId="59" fillId="0" borderId="10" numFmtId="0" xfId="0" applyFont="1" applyBorder="1" applyAlignment="1">
      <alignment horizontal="left" vertical="center" wrapText="1"/>
    </xf>
    <xf fontId="34" fillId="0" borderId="10" numFmtId="0" xfId="0" applyFont="1" applyBorder="1" applyAlignment="1">
      <alignment horizontal="left" vertical="center" wrapText="1"/>
    </xf>
    <xf fontId="34" fillId="0" borderId="0" numFmtId="0" xfId="0" applyFont="1" applyAlignment="1">
      <alignment vertical="center" wrapText="1"/>
    </xf>
    <xf fontId="36" fillId="0" borderId="0" numFmtId="164" xfId="0" applyNumberFormat="1" applyFont="1" applyAlignment="1">
      <alignment vertical="center" wrapText="1"/>
    </xf>
    <xf fontId="60" fillId="0" borderId="0" numFmtId="164" xfId="0" applyNumberFormat="1" applyFont="1" applyAlignment="1">
      <alignment horizontal="center" vertical="center" wrapText="1"/>
    </xf>
    <xf fontId="42" fillId="0" borderId="0" numFmtId="164" xfId="0" applyNumberFormat="1" applyFont="1" applyAlignment="1">
      <alignment horizontal="center" vertical="center" wrapText="1"/>
    </xf>
    <xf fontId="37" fillId="0" borderId="0" numFmtId="0" xfId="0" applyFont="1" applyAlignment="1">
      <alignment vertical="center" wrapText="1"/>
    </xf>
    <xf fontId="24" fillId="0" borderId="0" numFmtId="0" xfId="0" applyFont="1" applyAlignment="1">
      <alignment horizontal="right" vertical="center" wrapText="1"/>
    </xf>
    <xf fontId="37" fillId="0" borderId="0" numFmtId="0" xfId="0" applyFont="1" applyAlignment="1">
      <alignment horizontal="right" vertical="center" wrapText="1"/>
    </xf>
    <xf fontId="29" fillId="0" borderId="20" numFmtId="0" xfId="0" applyFont="1" applyBorder="1" applyAlignment="1">
      <alignment horizontal="center" shrinkToFit="1" vertical="center" wrapText="1"/>
    </xf>
    <xf fontId="37" fillId="0" borderId="10" numFmtId="0" xfId="0" applyFont="1" applyBorder="1" applyAlignment="1">
      <alignment horizontal="center" shrinkToFit="1" vertical="center" wrapText="1"/>
    </xf>
    <xf fontId="37" fillId="0" borderId="34" numFmtId="0" xfId="0" applyFont="1" applyBorder="1" applyAlignment="1">
      <alignment horizontal="center" shrinkToFit="1" vertical="center" wrapText="1"/>
    </xf>
    <xf fontId="37" fillId="0" borderId="35" numFmtId="0" xfId="0" applyFont="1" applyBorder="1" applyAlignment="1">
      <alignment horizontal="center" shrinkToFit="1" vertical="center" wrapText="1"/>
    </xf>
    <xf fontId="37" fillId="0" borderId="10" numFmtId="164" xfId="0" applyNumberFormat="1" applyFont="1" applyBorder="1" applyAlignment="1">
      <alignment vertical="center" wrapText="1"/>
    </xf>
    <xf fontId="29" fillId="0" borderId="10" numFmtId="164" xfId="0" applyNumberFormat="1" applyFont="1" applyBorder="1" applyAlignment="1">
      <alignment horizontal="center" vertical="center" wrapText="1"/>
    </xf>
    <xf fontId="54" fillId="0" borderId="17" numFmtId="0" xfId="0" applyFont="1" applyBorder="1" applyAlignment="1">
      <alignment horizontal="left" shrinkToFit="1" vertical="center" wrapText="1"/>
    </xf>
    <xf fontId="37" fillId="0" borderId="10" numFmtId="164" xfId="0" applyNumberFormat="1" applyFont="1" applyBorder="1" applyAlignment="1">
      <alignment horizontal="center" shrinkToFit="1" vertical="center" wrapText="1"/>
    </xf>
    <xf fontId="37" fillId="0" borderId="36" numFmtId="170" xfId="4" applyNumberFormat="1" applyFont="1" applyBorder="1" applyAlignment="1">
      <alignment horizontal="center" shrinkToFit="1" vertical="center" wrapText="1"/>
    </xf>
    <xf fontId="37" fillId="0" borderId="10" numFmtId="170" xfId="4" applyNumberFormat="1" applyFont="1" applyBorder="1" applyAlignment="1">
      <alignment horizontal="center" shrinkToFit="1" vertical="center" wrapText="1"/>
    </xf>
    <xf fontId="37" fillId="0" borderId="36" numFmtId="164" xfId="0" applyNumberFormat="1" applyFont="1" applyBorder="1" applyAlignment="1">
      <alignment vertical="center" wrapText="1"/>
    </xf>
    <xf fontId="37" fillId="0" borderId="17" numFmtId="0" xfId="0" applyFont="1" applyBorder="1" applyAlignment="1">
      <alignment horizontal="left" shrinkToFit="1" vertical="center" wrapText="1"/>
    </xf>
    <xf fontId="24" fillId="0" borderId="37" numFmtId="164" xfId="0" applyNumberFormat="1" applyFont="1" applyBorder="1" applyAlignment="1">
      <alignment horizontal="left" shrinkToFit="1" vertical="center" wrapText="1"/>
    </xf>
    <xf fontId="37" fillId="0" borderId="37" numFmtId="164" xfId="0" applyNumberFormat="1" applyFont="1" applyBorder="1" applyAlignment="1">
      <alignment horizontal="center" shrinkToFit="1" vertical="center" wrapText="1"/>
    </xf>
    <xf fontId="37" fillId="0" borderId="37" numFmtId="164" xfId="0" applyNumberFormat="1" applyFont="1" applyBorder="1" applyAlignment="1">
      <alignment horizontal="left" shrinkToFit="1" vertical="center" wrapText="1"/>
    </xf>
    <xf fontId="37" fillId="0" borderId="38" numFmtId="0" xfId="0" applyFont="1" applyBorder="1" applyAlignment="1">
      <alignment horizontal="left" shrinkToFit="1" vertical="center" wrapText="1"/>
    </xf>
    <xf fontId="37" fillId="0" borderId="10" numFmtId="3" xfId="0" applyNumberFormat="1" applyFont="1" applyBorder="1" applyAlignment="1">
      <alignment horizontal="center" shrinkToFit="1" vertical="center" wrapText="1"/>
    </xf>
    <xf fontId="37" fillId="0" borderId="39" numFmtId="3" xfId="0" applyNumberFormat="1" applyFont="1" applyBorder="1" applyAlignment="1">
      <alignment horizontal="center" shrinkToFit="1" vertical="center" wrapText="1"/>
    </xf>
    <xf fontId="37" fillId="0" borderId="10" numFmtId="0" xfId="0" applyFont="1" applyBorder="1" applyAlignment="1">
      <alignment horizontal="left" shrinkToFit="1" vertical="center" wrapText="1"/>
    </xf>
    <xf fontId="37" fillId="0" borderId="11" numFmtId="3" xfId="0" applyNumberFormat="1" applyFont="1" applyBorder="1" applyAlignment="1">
      <alignment horizontal="center" shrinkToFit="1" vertical="center" wrapText="1"/>
    </xf>
    <xf fontId="24" fillId="0" borderId="0" numFmtId="0" xfId="0" applyFont="1" applyAlignment="1">
      <alignment horizontal="left" vertical="center" wrapText="1"/>
    </xf>
    <xf fontId="37" fillId="0" borderId="0" numFmtId="0" xfId="0" applyFont="1" applyAlignment="1">
      <alignment horizontal="left" vertical="center" wrapText="1"/>
    </xf>
    <xf fontId="61" fillId="0" borderId="0" numFmtId="0" xfId="0" applyFont="1" applyAlignment="1">
      <alignment horizontal="left" vertical="center"/>
    </xf>
    <xf fontId="34" fillId="0" borderId="0" numFmtId="0" xfId="0" applyFont="1" applyAlignment="1">
      <alignment horizontal="center" vertical="center"/>
    </xf>
    <xf fontId="42" fillId="0" borderId="0" numFmtId="0" xfId="0" applyFont="1" applyAlignment="1">
      <alignment horizontal="center" vertical="center"/>
    </xf>
    <xf fontId="62" fillId="0" borderId="0" numFmtId="0" xfId="0" applyFont="1" applyAlignment="1">
      <alignment horizontal="center" vertical="center"/>
    </xf>
    <xf fontId="63" fillId="0" borderId="0" numFmtId="166" xfId="0" applyNumberFormat="1" applyFont="1" applyAlignment="1">
      <alignment horizontal="center" vertical="center"/>
    </xf>
    <xf fontId="64" fillId="0" borderId="10" numFmtId="0" xfId="0" applyFont="1" applyBorder="1" applyAlignment="1">
      <alignment horizontal="center" vertical="center" wrapText="1"/>
    </xf>
    <xf fontId="37" fillId="0" borderId="10" numFmtId="0" xfId="0" applyFont="1" applyBorder="1" applyAlignment="1">
      <alignment horizontal="center" vertical="center"/>
    </xf>
    <xf fontId="65" fillId="36" borderId="10" numFmtId="0" xfId="0" applyFont="1" applyFill="1" applyBorder="1" applyAlignment="1">
      <alignment horizontal="center" vertical="center" wrapText="1"/>
    </xf>
    <xf fontId="65" fillId="0" borderId="10" numFmtId="0" xfId="0" applyFont="1" applyBorder="1" applyAlignment="1">
      <alignment horizontal="center" vertical="center" wrapText="1"/>
    </xf>
    <xf fontId="65" fillId="36" borderId="10" numFmtId="0" xfId="0" applyFont="1" applyFill="1" applyBorder="1" applyAlignment="1" applyProtection="1">
      <alignment horizontal="center" vertical="center" wrapText="1"/>
    </xf>
    <xf fontId="65" fillId="36" borderId="0" numFmtId="0" xfId="0" applyFont="1" applyFill="1" applyAlignment="1">
      <alignment horizontal="center" vertical="center" wrapText="1"/>
    </xf>
    <xf fontId="65" fillId="36" borderId="11" numFmtId="0" xfId="0" applyFont="1" applyFill="1" applyBorder="1" applyAlignment="1">
      <alignment horizontal="center" vertical="center" wrapText="1"/>
    </xf>
    <xf fontId="66" fillId="36" borderId="10" numFmtId="0" xfId="0" applyFont="1" applyFill="1" applyBorder="1" applyAlignment="1">
      <alignment horizontal="center" vertical="center" wrapText="1"/>
    </xf>
    <xf fontId="66" fillId="0" borderId="10" numFmtId="0" xfId="0" applyFont="1" applyBorder="1" applyAlignment="1">
      <alignment horizontal="center" vertical="center" wrapText="1"/>
    </xf>
    <xf fontId="31" fillId="0" borderId="10" numFmtId="0" xfId="0" applyFont="1" applyBorder="1" applyAlignment="1">
      <alignment horizontal="center" vertical="center" wrapText="1"/>
    </xf>
    <xf fontId="64" fillId="0" borderId="10" numFmtId="0" xfId="0" applyFont="1" applyBorder="1" applyAlignment="1">
      <alignment horizontal="center" vertical="center"/>
    </xf>
    <xf fontId="37" fillId="0" borderId="10" numFmtId="0" xfId="50" applyFont="1" applyBorder="1" applyAlignment="1">
      <alignment horizontal="center" vertical="center" wrapText="1"/>
    </xf>
    <xf fontId="24" fillId="0" borderId="10" numFmtId="0" xfId="50" applyFont="1" applyBorder="1" applyAlignment="1">
      <alignment horizontal="center" vertical="center" wrapText="1"/>
    </xf>
    <xf fontId="67" fillId="0" borderId="10" numFmtId="0" xfId="50" applyFont="1" applyBorder="1" applyAlignment="1">
      <alignment horizontal="center" vertical="center" wrapText="1"/>
    </xf>
    <xf fontId="37" fillId="0" borderId="10" numFmtId="0" xfId="0" applyFont="1" applyBorder="1" applyAlignment="1">
      <alignment horizontal="center" vertical="center" wrapText="1"/>
    </xf>
    <xf fontId="67" fillId="38" borderId="10" numFmtId="0" xfId="50" applyFont="1" applyFill="1" applyBorder="1" applyAlignment="1">
      <alignment horizontal="center" vertical="center" wrapText="1"/>
    </xf>
    <xf fontId="37" fillId="38" borderId="10" numFmtId="0" xfId="0" applyFont="1" applyFill="1" applyBorder="1" applyAlignment="1">
      <alignment horizontal="center" vertical="center" wrapText="1"/>
    </xf>
    <xf fontId="67" fillId="0" borderId="10" numFmtId="0" xfId="0" applyFont="1" applyBorder="1" applyAlignment="1">
      <alignment horizontal="center" vertical="center" wrapText="1"/>
    </xf>
    <xf fontId="24" fillId="0" borderId="10" numFmtId="0" xfId="0" applyFont="1" applyBorder="1" applyAlignment="1">
      <alignment horizontal="center" vertical="center" wrapText="1"/>
    </xf>
    <xf fontId="67" fillId="0" borderId="10" numFmtId="0" xfId="0" applyFont="1" applyBorder="1" applyAlignment="1">
      <alignment horizontal="left" vertical="center"/>
    </xf>
  </cellXfs>
  <cellStyles count="53">
    <cellStyle name="常规" xfId="0" builtinId="0"/>
    <cellStyle name="Comma" xfId="1" builtinId="3"/>
    <cellStyle name="Currency" xfId="2" builtinId="4"/>
    <cellStyle name="Percent" xfId="3" builtinId="5"/>
    <cellStyle name="Comma [0]" xfId="4" builtinId="6"/>
    <cellStyle name="Currency[0]" xfId="5" builtinId="7"/>
    <cellStyle name="Hyperlink" xfId="6" builtinId="8"/>
    <cellStyle name="Followed Hyperlink"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4" xfId="50"/>
    <cellStyle name="常规 5" xfId="51"/>
    <cellStyle name="常规_项目支出" xf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6" Type="http://schemas.openxmlformats.org/officeDocument/2006/relationships/worksheet" Target="worksheets/sheet35.xml"/><Relationship  Id="rId35" Type="http://schemas.openxmlformats.org/officeDocument/2006/relationships/worksheet" Target="worksheets/sheet34.xml"/><Relationship  Id="rId33" Type="http://schemas.openxmlformats.org/officeDocument/2006/relationships/worksheet" Target="worksheets/sheet32.xml"/><Relationship  Id="rId30" Type="http://schemas.openxmlformats.org/officeDocument/2006/relationships/worksheet" Target="worksheets/sheet29.xml"/><Relationship  Id="rId21" Type="http://schemas.openxmlformats.org/officeDocument/2006/relationships/worksheet" Target="worksheets/sheet20.xml"/><Relationship  Id="rId27" Type="http://schemas.openxmlformats.org/officeDocument/2006/relationships/worksheet" Target="worksheets/sheet26.xml"/><Relationship  Id="rId26" Type="http://schemas.openxmlformats.org/officeDocument/2006/relationships/worksheet" Target="worksheets/sheet25.xml"/><Relationship  Id="rId24" Type="http://schemas.openxmlformats.org/officeDocument/2006/relationships/worksheet" Target="worksheets/sheet23.xml"/><Relationship  Id="rId20" Type="http://schemas.openxmlformats.org/officeDocument/2006/relationships/worksheet" Target="worksheets/sheet19.xml"/><Relationship  Id="rId23" Type="http://schemas.openxmlformats.org/officeDocument/2006/relationships/worksheet" Target="worksheets/sheet22.xml"/><Relationship  Id="rId22" Type="http://schemas.openxmlformats.org/officeDocument/2006/relationships/worksheet" Target="worksheets/sheet21.xml"/><Relationship  Id="rId19" Type="http://schemas.openxmlformats.org/officeDocument/2006/relationships/worksheet" Target="worksheets/sheet18.xml"/><Relationship  Id="rId39" Type="http://schemas.openxmlformats.org/officeDocument/2006/relationships/sharedStrings" Target="sharedStrings.xml"/><Relationship  Id="rId13" Type="http://schemas.openxmlformats.org/officeDocument/2006/relationships/worksheet" Target="worksheets/sheet12.xml"/><Relationship  Id="rId16" Type="http://schemas.openxmlformats.org/officeDocument/2006/relationships/worksheet" Target="worksheets/sheet15.xml"/><Relationship  Id="rId32" Type="http://schemas.openxmlformats.org/officeDocument/2006/relationships/worksheet" Target="worksheets/sheet31.xml"/><Relationship  Id="rId12" Type="http://schemas.openxmlformats.org/officeDocument/2006/relationships/worksheet" Target="worksheets/sheet11.xml"/><Relationship  Id="rId8" Type="http://schemas.openxmlformats.org/officeDocument/2006/relationships/worksheet" Target="worksheets/sheet7.xml"/><Relationship  Id="rId11" Type="http://schemas.openxmlformats.org/officeDocument/2006/relationships/worksheet" Target="worksheets/sheet10.xml"/><Relationship  Id="rId14" Type="http://schemas.openxmlformats.org/officeDocument/2006/relationships/worksheet" Target="worksheets/sheet13.xml"/><Relationship  Id="rId38" Type="http://schemas.openxmlformats.org/officeDocument/2006/relationships/theme" Target="theme/theme1.xml"/><Relationship  Id="rId37" Type="http://schemas.openxmlformats.org/officeDocument/2006/relationships/worksheet" Target="worksheets/sheet36.xml"/><Relationship  Id="rId31" Type="http://schemas.openxmlformats.org/officeDocument/2006/relationships/worksheet" Target="worksheets/sheet30.xml"/><Relationship  Id="rId7" Type="http://schemas.openxmlformats.org/officeDocument/2006/relationships/worksheet" Target="worksheets/sheet6.xml"/><Relationship  Id="rId10" Type="http://schemas.openxmlformats.org/officeDocument/2006/relationships/worksheet" Target="worksheets/sheet9.xml"/><Relationship  Id="rId3" Type="http://schemas.openxmlformats.org/officeDocument/2006/relationships/worksheet" Target="worksheets/sheet2.xml"/><Relationship  Id="rId15" Type="http://schemas.openxmlformats.org/officeDocument/2006/relationships/worksheet" Target="worksheets/sheet14.xml"/><Relationship  Id="rId18" Type="http://schemas.openxmlformats.org/officeDocument/2006/relationships/worksheet" Target="worksheets/sheet17.xml"/><Relationship  Id="rId1" Type="http://schemas.openxmlformats.org/officeDocument/2006/relationships/externalLink" Target="externalLinks/externalLink1.xml"/><Relationship  Id="rId9" Type="http://schemas.openxmlformats.org/officeDocument/2006/relationships/worksheet" Target="worksheets/sheet8.xml"/><Relationship  Id="rId6" Type="http://schemas.openxmlformats.org/officeDocument/2006/relationships/worksheet" Target="worksheets/sheet5.xml"/><Relationship  Id="rId17" Type="http://schemas.openxmlformats.org/officeDocument/2006/relationships/worksheet" Target="worksheets/sheet16.xml"/><Relationship  Id="rId29" Type="http://schemas.openxmlformats.org/officeDocument/2006/relationships/worksheet" Target="worksheets/sheet28.xml"/><Relationship  Id="rId40" Type="http://schemas.openxmlformats.org/officeDocument/2006/relationships/styles" Target="styles.xml"/><Relationship  Id="rId25" Type="http://schemas.openxmlformats.org/officeDocument/2006/relationships/worksheet" Target="worksheets/sheet24.xml"/><Relationship  Id="rId2" Type="http://schemas.openxmlformats.org/officeDocument/2006/relationships/worksheet" Target="worksheets/sheet1.xml"/><Relationship  Id="rId5" Type="http://schemas.openxmlformats.org/officeDocument/2006/relationships/worksheet" Target="worksheets/sheet4.xml"/><Relationship  Id="rId34" Type="http://schemas.openxmlformats.org/officeDocument/2006/relationships/worksheet" Target="worksheets/sheet33.xml"/><Relationship  Id="rId4" Type="http://schemas.openxmlformats.org/officeDocument/2006/relationships/worksheet" Target="worksheets/sheet3.xml"/><Relationship  Id="rId28" Type="http://schemas.openxmlformats.org/officeDocument/2006/relationships/worksheet" Target="worksheets/sheet27.xml"/></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file:///G:\360MoveData/Users/c&apos;v/Desktop/2021&#24180;&#24066;&#32423;&#25919;&#24220;&#20844;&#24320;&#20915;&#31639;&#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录"/>
      <sheetName val="1.全市一般公共预算收入决算表"/>
      <sheetName val="2.全市一般公共预算支出决算表"/>
      <sheetName val="3.市本级一般公共预算收入决算表"/>
      <sheetName val="4.市本级一般公共预算支出决算表"/>
      <sheetName val="5.市本级一般公共预算基本支出经济分类决算数"/>
      <sheetName val="6.市对区税收返还决算表"/>
      <sheetName val="7.一般性转移支付决算表"/>
      <sheetName val="8.一般公共预算专项转移支付分地区、分项目决算表"/>
      <sheetName val="9.全市一般债务限额和余额情况表"/>
      <sheetName val="10.全市政府性基金收入决算表"/>
      <sheetName val="11.全市政府性基金支出决算表"/>
      <sheetName val="12.市本级政府性基金收入决算表"/>
      <sheetName val="13.市本级政府性基金支出决算表"/>
      <sheetName val="14.政府性基金专项转移支付分地区、分项目决算表 "/>
      <sheetName val="15.全市专项债务限额和余额情况表"/>
      <sheetName val="16.全市国有资本经营收入决算表"/>
      <sheetName val="17.全市国有资本经营支出决算表"/>
      <sheetName val="18.市本级国有资本经营收入决算表"/>
      <sheetName val="19.市本级国有资本经营支出决算表"/>
      <sheetName val="20.国有资本经营预算专项转移支付分地区、分项目决算表"/>
      <sheetName val="21.全市社会保险基金收入决算表"/>
      <sheetName val="22.全市社会保险基金支出决算表"/>
      <sheetName val="23.市本级社会保险基金收入决算表"/>
      <sheetName val="24.市本级社会保险基金支出决算表"/>
      <sheetName val="25.市本级城乡居民基本养老保险基金收支决算表"/>
      <sheetName val="26.市本级机关事业单位基本养老保险基金收支决算表"/>
      <sheetName val="27.市本级职工基本医疗保险(含生育保险)基金收支决算表"/>
      <sheetName val="28.市本级城乡居民基本医疗保险基金收支决算表"/>
      <sheetName val="29.市本级工伤保险基金收支决算表"/>
      <sheetName val="30.市本级失业保险基金收支决算表 "/>
      <sheetName val="31.省转贷政府债券转贷情况表"/>
      <sheetName val="32.全市地方政府、还本付息决算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6" activeCellId="0" sqref="A16"/>
    </sheetView>
  </sheetViews>
  <sheetFormatPr baseColWidth="8" defaultColWidth="8.75" defaultRowHeight="15.75" customHeight="1"/>
  <cols>
    <col customWidth="1" min="1" max="1" style="1" width="53.375"/>
    <col customWidth="1" min="2" max="257" style="1" width="8.75"/>
  </cols>
  <sheetData>
    <row r="1" ht="15.75">
      <c r="A1" s="2" t="s">
        <v>0</v>
      </c>
    </row>
    <row r="2" ht="15.75">
      <c r="A2" s="3" t="s">
        <v>1</v>
      </c>
    </row>
    <row r="3" ht="15.75">
      <c r="A3" s="3" t="s">
        <v>2</v>
      </c>
    </row>
    <row r="4" ht="15.75">
      <c r="A4" s="3" t="s">
        <v>3</v>
      </c>
    </row>
    <row r="5" ht="15.75">
      <c r="A5" s="3" t="s">
        <v>4</v>
      </c>
    </row>
    <row r="6" ht="15.75">
      <c r="A6" s="3" t="s">
        <v>5</v>
      </c>
    </row>
    <row r="7" ht="15.75">
      <c r="A7" s="3" t="s">
        <v>6</v>
      </c>
    </row>
    <row r="8" ht="15.75">
      <c r="A8" s="3" t="s">
        <v>7</v>
      </c>
    </row>
    <row r="9" ht="15.75">
      <c r="A9" s="3" t="s">
        <v>8</v>
      </c>
    </row>
    <row r="10" ht="15.75">
      <c r="A10" s="3" t="s">
        <v>9</v>
      </c>
    </row>
    <row r="11" ht="15.75">
      <c r="A11" s="3" t="s">
        <v>10</v>
      </c>
    </row>
    <row r="12" ht="15.75">
      <c r="A12" s="3" t="s">
        <v>11</v>
      </c>
    </row>
    <row r="13" ht="15.75">
      <c r="A13" s="3" t="s">
        <v>12</v>
      </c>
    </row>
    <row r="14" ht="15.75">
      <c r="A14" s="3" t="s">
        <v>13</v>
      </c>
    </row>
    <row r="15" ht="15.75">
      <c r="A15" s="3" t="s">
        <v>14</v>
      </c>
    </row>
    <row r="16" ht="15.75">
      <c r="A16" s="3" t="s">
        <v>15</v>
      </c>
    </row>
    <row r="17" ht="15.75">
      <c r="A17" s="3" t="s">
        <v>16</v>
      </c>
    </row>
    <row r="18" ht="15.75">
      <c r="A18" s="3" t="s">
        <v>17</v>
      </c>
    </row>
    <row r="19" ht="15.75">
      <c r="A19" s="3" t="s">
        <v>18</v>
      </c>
    </row>
    <row r="20" ht="15.75">
      <c r="A20" s="3" t="s">
        <v>19</v>
      </c>
    </row>
    <row r="21" ht="15.75">
      <c r="A21" s="3" t="s">
        <v>20</v>
      </c>
    </row>
    <row r="22" ht="15.75">
      <c r="A22" s="4" t="s">
        <v>21</v>
      </c>
    </row>
    <row r="23" ht="15.75">
      <c r="A23" s="3" t="s">
        <v>22</v>
      </c>
    </row>
    <row r="24" ht="15.75">
      <c r="A24" s="4" t="s">
        <v>23</v>
      </c>
    </row>
    <row r="25" ht="15.75">
      <c r="A25" s="3" t="s">
        <v>24</v>
      </c>
    </row>
    <row r="26" ht="15.75">
      <c r="A26" s="4" t="s">
        <v>25</v>
      </c>
    </row>
    <row r="27" ht="15.75">
      <c r="A27" s="3" t="s">
        <v>26</v>
      </c>
    </row>
    <row r="28" ht="15.75">
      <c r="A28" s="3" t="s">
        <v>27</v>
      </c>
    </row>
    <row r="29" ht="15.75">
      <c r="A29" s="3" t="s">
        <v>28</v>
      </c>
    </row>
    <row r="30" ht="15.75">
      <c r="A30" s="3" t="s">
        <v>29</v>
      </c>
    </row>
    <row r="31" ht="15.75">
      <c r="A31" s="3" t="s">
        <v>30</v>
      </c>
    </row>
    <row r="32" ht="15.75">
      <c r="A32" s="3" t="s">
        <v>31</v>
      </c>
    </row>
    <row r="33" ht="15.75">
      <c r="A33" s="3" t="s">
        <v>32</v>
      </c>
    </row>
    <row r="34" ht="15.75">
      <c r="A34" s="1" t="s">
        <v>33</v>
      </c>
    </row>
    <row r="35" ht="15.75">
      <c r="A35" s="1" t="s">
        <v>34</v>
      </c>
    </row>
    <row r="36" ht="15.75">
      <c r="A36" s="1" t="s">
        <v>35</v>
      </c>
    </row>
  </sheetData>
  <hyperlinks>
    <hyperlink location="'1.全市一般公共预算收入决算表'!A1" ref="A2"/>
    <hyperlink location="'2.全市一般公共预算支出决算表'!A1" ref="A3"/>
    <hyperlink location="'3.市本级一般公共预算收入决算表'!A1" ref="A4"/>
    <hyperlink location="'4.市本级一般公共预算支出决算表'!A1" ref="A5"/>
    <hyperlink location="'5.市本级一般公共预算基本支出经济分类决算数'!A1" ref="A6"/>
    <hyperlink location="'6.市对区税收返还决算表'!A1" ref="A7"/>
    <hyperlink location="'7.一般性转移支付决算表'!A1" ref="A8"/>
    <hyperlink location="'8.一般公共预算专项转移支付分地区、分项目决算表'!A1" ref="A9"/>
    <hyperlink location="'9.全市一般债务限额和余额情况表'!A1" ref="A10"/>
    <hyperlink location="'10.全市政府性基金收入决算表'!A1" ref="A11"/>
    <hyperlink location="'11.全市政府性基金支出决算表'!A1" ref="A12"/>
    <hyperlink location="'12.市本级政府性基金收入决算表'!A1" ref="A13"/>
    <hyperlink location="'13.市本级政府性基金支出决算表'!A1" ref="A14"/>
    <hyperlink location="'14.政府性基金专项转移支付分地区、分项目决算表 '!A1" ref="A15"/>
    <hyperlink location="'15.全市专项债务限额和余额情况表'!A1" ref="A16"/>
    <hyperlink location="'16.全市国有资本经营收入决算表'!A1" ref="A17"/>
    <hyperlink location="'17.全市国有资本经营支出决算表'!A1" ref="A18"/>
    <hyperlink location="'18.市本级国有资本经营收入决算表'!A1" ref="A19"/>
    <hyperlink location="'19.市本级国有资本经营支出决算表'!A1" ref="A20"/>
    <hyperlink location="'20.国有资本经营预算专项转移支付分地区、分项目决算表'!A1" ref="A21"/>
    <hyperlink location="'21.全市社会保险基金收入决算表'!A1" ref="A22"/>
    <hyperlink location="'22.全市社会保险基金支出决算表'!A1" ref="A23"/>
    <hyperlink location="'23.市本级社会保险基金收入决算表'!A1" ref="A24"/>
    <hyperlink location="'24.市本级社会保险基金支出决算表'!A1" ref="A25"/>
    <hyperlink location="'25.市本级城乡居民基本养老保险基金收支决算表'!A1" ref="A26"/>
    <hyperlink location="'26.市本级机关事业单位基本养老保险基金收支决算表'!A1" ref="A27"/>
    <hyperlink location="'27.市本级职工基本医疗保险(含生育保险)基金收支决算表'!A1" ref="A28"/>
    <hyperlink location="'28.市本级城乡居民基本医疗保险基金收支决算表'!A1" ref="A29"/>
    <hyperlink location="'29.市本级工伤保险基金收支决算表'!A1" ref="A30"/>
    <hyperlink location="'30.市本级失业保险基金收支决算表 '!A1" ref="A31"/>
    <hyperlink location="'31.地方政府债券转贷情况表'!A1" ref="A32"/>
    <hyperlink location="'32.全市地方政府、还本付息决算表'!A1" ref="A33"/>
  </hyperlinks>
  <printOptions headings="0" gridLines="0"/>
  <pageMargins left="0.75" right="0.75" top="1" bottom="1" header="0.5" footer="0.5"/>
  <pageSetup paperSize="9" scale="90" firstPageNumber="1" fitToWidth="1" fitToHeight="1" pageOrder="downThenOver" orientation="portrait" usePrinterDefaults="1" blackAndWhite="0" draft="0" cellComments="none" useFirstPageNumber="0" errors="displayed" horizontalDpi="0" verticalDpi="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A16" activeCellId="0" sqref="A16"/>
    </sheetView>
  </sheetViews>
  <sheetFormatPr baseColWidth="8" defaultColWidth="10" defaultRowHeight="13.5" customHeight="1"/>
  <cols>
    <col customWidth="1" min="1" max="1" style="67" width="21.625"/>
    <col customWidth="1" min="2" max="2" style="67" width="26.75"/>
    <col customWidth="1" min="3" max="3" style="67" width="31.875"/>
    <col customWidth="1" min="4" max="257" style="67" width="10"/>
  </cols>
  <sheetData>
    <row r="1" s="68" customFormat="1" ht="19.5" customHeight="1">
      <c r="A1" s="69"/>
    </row>
    <row r="2" s="70" customFormat="1" ht="27" customHeight="1">
      <c r="A2" s="71" t="s">
        <v>1365</v>
      </c>
      <c r="B2" s="72"/>
      <c r="C2" s="72"/>
    </row>
    <row r="3" s="73" customFormat="1" ht="21" customHeight="1">
      <c r="A3" s="74" t="s">
        <v>1366</v>
      </c>
      <c r="B3" s="74"/>
      <c r="C3" s="74"/>
    </row>
    <row r="4" s="75" customFormat="1" ht="63" customHeight="1">
      <c r="A4" s="76" t="s">
        <v>1367</v>
      </c>
      <c r="B4" s="77" t="s">
        <v>1368</v>
      </c>
      <c r="C4" s="77"/>
    </row>
    <row r="5" s="75" customFormat="1" ht="63" customHeight="1">
      <c r="A5" s="78"/>
      <c r="B5" s="77" t="s">
        <v>1369</v>
      </c>
      <c r="C5" s="77" t="s">
        <v>1370</v>
      </c>
    </row>
    <row r="6" s="73" customFormat="1" ht="63" customHeight="1">
      <c r="A6" s="79" t="s">
        <v>1371</v>
      </c>
      <c r="B6" s="80">
        <v>1095773</v>
      </c>
      <c r="C6" s="80">
        <v>1168099</v>
      </c>
    </row>
    <row r="7" s="73" customFormat="1" ht="63" customHeight="1">
      <c r="A7" s="79" t="s">
        <v>1372</v>
      </c>
      <c r="B7" s="80">
        <v>204381</v>
      </c>
      <c r="C7" s="80">
        <v>217235</v>
      </c>
    </row>
    <row r="8" s="73" customFormat="1" ht="63" customHeight="1">
      <c r="A8" s="79" t="s">
        <v>1373</v>
      </c>
      <c r="B8" s="80">
        <v>225811</v>
      </c>
      <c r="C8" s="80">
        <v>227620</v>
      </c>
    </row>
    <row r="9" s="73" customFormat="1" ht="63" customHeight="1">
      <c r="A9" s="79" t="s">
        <v>1374</v>
      </c>
      <c r="B9" s="80">
        <v>280975</v>
      </c>
      <c r="C9" s="80">
        <v>309993</v>
      </c>
    </row>
    <row r="10" s="73" customFormat="1" ht="63" customHeight="1">
      <c r="A10" s="79" t="s">
        <v>1375</v>
      </c>
      <c r="B10" s="80">
        <v>384606</v>
      </c>
      <c r="C10" s="80">
        <v>413251</v>
      </c>
    </row>
    <row r="11" s="73" customFormat="1" ht="375.94999999999999" customHeight="1">
      <c r="A11" s="81" t="s">
        <v>1376</v>
      </c>
      <c r="B11" s="82"/>
      <c r="C11" s="82"/>
    </row>
    <row r="12" s="73" customFormat="1"/>
    <row r="13" s="73" customFormat="1"/>
    <row r="14" s="73" customFormat="1"/>
    <row r="15" s="73" customFormat="1"/>
    <row r="16" s="73" customFormat="1"/>
  </sheetData>
  <mergeCells count="5">
    <mergeCell ref="A2:C2"/>
    <mergeCell ref="A3:C3"/>
    <mergeCell ref="A4:A5"/>
    <mergeCell ref="B4:C4"/>
    <mergeCell ref="A11:C11"/>
  </mergeCells>
  <printOptions headings="0" gridLines="0"/>
  <pageMargins left="0.90486100000000014" right="0.90486100000000014" top="0.27500000000000008" bottom="1" header="0"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90" workbookViewId="0">
      <pane xSplit="1" ySplit="3" topLeftCell="B4" activePane="bottomRight" state="frozen"/>
      <selection activeCell="A16" activeCellId="0" sqref="A16"/>
    </sheetView>
  </sheetViews>
  <sheetFormatPr baseColWidth="8" defaultColWidth="9.125" defaultRowHeight="15.75" customHeight="1"/>
  <cols>
    <col customWidth="1" min="1" max="1" style="5" width="48.625"/>
    <col customWidth="1" min="2" max="2" style="5" width="21.375"/>
    <col customWidth="1" min="3" max="257" style="5" width="9.125"/>
  </cols>
  <sheetData>
    <row r="1" s="5" customFormat="1" ht="46.5" customHeight="1">
      <c r="A1" s="6" t="s">
        <v>1377</v>
      </c>
      <c r="B1" s="6"/>
    </row>
    <row r="2" s="5" customFormat="1" ht="16.899999999999999" customHeight="1">
      <c r="A2" s="7"/>
      <c r="B2" s="7"/>
    </row>
    <row r="3" s="5" customFormat="1" ht="16.899999999999999" customHeight="1">
      <c r="A3" s="7" t="s">
        <v>37</v>
      </c>
      <c r="B3" s="7"/>
    </row>
    <row r="4" s="5" customFormat="1" ht="16.899999999999999" customHeight="1">
      <c r="A4" s="9" t="s">
        <v>38</v>
      </c>
      <c r="B4" s="9" t="s">
        <v>39</v>
      </c>
    </row>
    <row r="5" s="5" customFormat="1" ht="15.949999999999999" customHeight="1">
      <c r="A5" s="16" t="s">
        <v>1378</v>
      </c>
      <c r="B5" s="12">
        <v>327541</v>
      </c>
    </row>
    <row r="6" s="5" customFormat="1" ht="15.949999999999999" customHeight="1">
      <c r="A6" s="19" t="s">
        <v>1379</v>
      </c>
      <c r="B6" s="12">
        <v>297599</v>
      </c>
    </row>
    <row r="7" s="5" customFormat="1" ht="15.949999999999999" customHeight="1">
      <c r="A7" s="19" t="s">
        <v>1380</v>
      </c>
      <c r="B7" s="12">
        <v>0</v>
      </c>
    </row>
    <row r="8" s="5" customFormat="1" ht="15.949999999999999" customHeight="1">
      <c r="A8" s="14" t="s">
        <v>1381</v>
      </c>
      <c r="B8" s="12">
        <v>0</v>
      </c>
    </row>
    <row r="9" s="5" customFormat="1" ht="15.949999999999999" customHeight="1">
      <c r="A9" s="14" t="s">
        <v>1382</v>
      </c>
      <c r="B9" s="12">
        <v>0</v>
      </c>
    </row>
    <row r="10" s="5" customFormat="1" ht="15.949999999999999" customHeight="1">
      <c r="A10" s="19" t="s">
        <v>1383</v>
      </c>
      <c r="B10" s="12">
        <v>0</v>
      </c>
    </row>
    <row r="11" s="5" customFormat="1" ht="15.949999999999999" customHeight="1">
      <c r="A11" s="19" t="s">
        <v>1384</v>
      </c>
      <c r="B11" s="12">
        <v>0</v>
      </c>
    </row>
    <row r="12" s="5" customFormat="1" ht="15.949999999999999" customHeight="1">
      <c r="A12" s="19" t="s">
        <v>1385</v>
      </c>
      <c r="B12" s="12">
        <v>0</v>
      </c>
    </row>
    <row r="13" s="5" customFormat="1" ht="15.949999999999999" customHeight="1">
      <c r="A13" s="19" t="s">
        <v>1386</v>
      </c>
      <c r="B13" s="12">
        <v>0</v>
      </c>
    </row>
    <row r="14" s="5" customFormat="1" ht="15.949999999999999" customHeight="1">
      <c r="A14" s="19" t="s">
        <v>1387</v>
      </c>
      <c r="B14" s="12">
        <v>0</v>
      </c>
    </row>
    <row r="15" s="5" customFormat="1" ht="15.949999999999999" customHeight="1">
      <c r="A15" s="19" t="s">
        <v>1388</v>
      </c>
      <c r="B15" s="12">
        <v>10062</v>
      </c>
    </row>
    <row r="16" s="5" customFormat="1" ht="15.949999999999999" customHeight="1">
      <c r="A16" s="19" t="s">
        <v>1389</v>
      </c>
      <c r="B16" s="12">
        <v>0</v>
      </c>
    </row>
    <row r="17" s="5" customFormat="1" ht="15.949999999999999" customHeight="1">
      <c r="A17" s="19" t="s">
        <v>1390</v>
      </c>
      <c r="B17" s="12">
        <v>269018</v>
      </c>
    </row>
    <row r="18" s="5" customFormat="1" ht="15.949999999999999" customHeight="1">
      <c r="A18" s="14" t="s">
        <v>1391</v>
      </c>
      <c r="B18" s="12">
        <v>242663</v>
      </c>
    </row>
    <row r="19" s="5" customFormat="1" ht="15.949999999999999" customHeight="1">
      <c r="A19" s="14" t="s">
        <v>1392</v>
      </c>
      <c r="B19" s="12">
        <v>4587</v>
      </c>
    </row>
    <row r="20" s="5" customFormat="1" ht="15.949999999999999" customHeight="1">
      <c r="A20" s="14" t="s">
        <v>1393</v>
      </c>
      <c r="B20" s="12">
        <v>12109</v>
      </c>
    </row>
    <row r="21" s="5" customFormat="1" ht="15.949999999999999" customHeight="1">
      <c r="A21" s="14" t="s">
        <v>1394</v>
      </c>
      <c r="B21" s="12">
        <v>-2521</v>
      </c>
    </row>
    <row r="22" s="5" customFormat="1" ht="15.949999999999999" customHeight="1">
      <c r="A22" s="14" t="s">
        <v>1395</v>
      </c>
      <c r="B22" s="12">
        <v>12180</v>
      </c>
    </row>
    <row r="23" s="5" customFormat="1" ht="15.949999999999999" customHeight="1">
      <c r="A23" s="19" t="s">
        <v>1396</v>
      </c>
      <c r="B23" s="12">
        <v>0</v>
      </c>
    </row>
    <row r="24" s="5" customFormat="1" ht="15.949999999999999" customHeight="1">
      <c r="A24" s="19" t="s">
        <v>1397</v>
      </c>
      <c r="B24" s="12">
        <v>0</v>
      </c>
    </row>
    <row r="25" s="5" customFormat="1" ht="15.949999999999999" customHeight="1">
      <c r="A25" s="14" t="s">
        <v>1398</v>
      </c>
      <c r="B25" s="12">
        <v>0</v>
      </c>
    </row>
    <row r="26" s="5" customFormat="1" ht="15.949999999999999" customHeight="1">
      <c r="A26" s="14" t="s">
        <v>1399</v>
      </c>
      <c r="B26" s="12">
        <v>0</v>
      </c>
    </row>
    <row r="27" s="5" customFormat="1" ht="15.949999999999999" customHeight="1">
      <c r="A27" s="19" t="s">
        <v>1400</v>
      </c>
      <c r="B27" s="12">
        <v>0</v>
      </c>
    </row>
    <row r="28" s="5" customFormat="1" ht="15.949999999999999" customHeight="1">
      <c r="A28" s="19" t="s">
        <v>1401</v>
      </c>
      <c r="B28" s="12">
        <v>0</v>
      </c>
    </row>
    <row r="29" s="5" customFormat="1" ht="15.949999999999999" customHeight="1">
      <c r="A29" s="19" t="s">
        <v>1402</v>
      </c>
      <c r="B29" s="12">
        <v>0</v>
      </c>
    </row>
    <row r="30" s="5" customFormat="1" ht="15.949999999999999" customHeight="1">
      <c r="A30" s="19" t="s">
        <v>1403</v>
      </c>
      <c r="B30" s="12">
        <v>0</v>
      </c>
    </row>
    <row r="31" s="5" customFormat="1" ht="15.949999999999999" customHeight="1">
      <c r="A31" s="14" t="s">
        <v>1404</v>
      </c>
      <c r="B31" s="12">
        <v>0</v>
      </c>
    </row>
    <row r="32" s="5" customFormat="1" ht="15.949999999999999" customHeight="1">
      <c r="A32" s="14" t="s">
        <v>1405</v>
      </c>
      <c r="B32" s="12">
        <v>0</v>
      </c>
    </row>
    <row r="33" s="5" customFormat="1" ht="15.949999999999999" customHeight="1">
      <c r="A33" s="19" t="s">
        <v>1406</v>
      </c>
      <c r="B33" s="12">
        <v>12242</v>
      </c>
    </row>
    <row r="34" s="5" customFormat="1" ht="15.949999999999999" customHeight="1">
      <c r="A34" s="19" t="s">
        <v>1407</v>
      </c>
      <c r="B34" s="12">
        <v>0</v>
      </c>
    </row>
    <row r="35" s="5" customFormat="1" ht="15.949999999999999" customHeight="1">
      <c r="A35" s="19" t="s">
        <v>1408</v>
      </c>
      <c r="B35" s="12">
        <v>0</v>
      </c>
    </row>
    <row r="36" s="5" customFormat="1" ht="15.949999999999999" customHeight="1">
      <c r="A36" s="14" t="s">
        <v>1409</v>
      </c>
      <c r="B36" s="12">
        <v>0</v>
      </c>
    </row>
    <row r="37" s="5" customFormat="1" ht="15.949999999999999" customHeight="1">
      <c r="A37" s="14" t="s">
        <v>1410</v>
      </c>
      <c r="B37" s="12">
        <v>0</v>
      </c>
    </row>
    <row r="38" s="5" customFormat="1" ht="15.949999999999999" customHeight="1">
      <c r="A38" s="19" t="s">
        <v>1411</v>
      </c>
      <c r="B38" s="12">
        <v>0</v>
      </c>
    </row>
    <row r="39" s="5" customFormat="1" ht="15.949999999999999" customHeight="1">
      <c r="A39" s="19" t="s">
        <v>1412</v>
      </c>
      <c r="B39" s="12">
        <v>0</v>
      </c>
    </row>
    <row r="40" s="5" customFormat="1" ht="15.949999999999999" customHeight="1">
      <c r="A40" s="19" t="s">
        <v>1413</v>
      </c>
      <c r="B40" s="12">
        <v>0</v>
      </c>
    </row>
    <row r="41" s="5" customFormat="1" ht="15.949999999999999" customHeight="1">
      <c r="A41" s="19" t="s">
        <v>1414</v>
      </c>
      <c r="B41" s="12">
        <v>0</v>
      </c>
    </row>
    <row r="42" s="5" customFormat="1" ht="15.949999999999999" customHeight="1">
      <c r="A42" s="19" t="s">
        <v>1415</v>
      </c>
      <c r="B42" s="12">
        <v>0</v>
      </c>
    </row>
    <row r="43" s="5" customFormat="1" ht="15.949999999999999" customHeight="1">
      <c r="A43" s="14" t="s">
        <v>1416</v>
      </c>
      <c r="B43" s="12">
        <v>0</v>
      </c>
    </row>
    <row r="44" s="5" customFormat="1" ht="15.949999999999999" customHeight="1">
      <c r="A44" s="14" t="s">
        <v>1417</v>
      </c>
      <c r="B44" s="12">
        <v>0</v>
      </c>
    </row>
    <row r="45" s="5" customFormat="1" ht="15.949999999999999" customHeight="1">
      <c r="A45" s="19" t="s">
        <v>1418</v>
      </c>
      <c r="B45" s="12">
        <v>5957</v>
      </c>
    </row>
    <row r="46" s="5" customFormat="1" ht="15.949999999999999" customHeight="1">
      <c r="A46" s="19" t="s">
        <v>1419</v>
      </c>
      <c r="B46" s="12">
        <v>0</v>
      </c>
    </row>
    <row r="47" s="5" customFormat="1" ht="15.949999999999999" customHeight="1">
      <c r="A47" s="14" t="s">
        <v>1420</v>
      </c>
      <c r="B47" s="12">
        <v>0</v>
      </c>
    </row>
    <row r="48" s="5" customFormat="1" ht="15.949999999999999" customHeight="1">
      <c r="A48" s="14" t="s">
        <v>1421</v>
      </c>
      <c r="B48" s="12">
        <v>0</v>
      </c>
    </row>
    <row r="49" s="5" customFormat="1" ht="15.949999999999999" customHeight="1">
      <c r="A49" s="14" t="s">
        <v>1422</v>
      </c>
      <c r="B49" s="12">
        <v>0</v>
      </c>
    </row>
    <row r="50" s="5" customFormat="1" ht="15.949999999999999" customHeight="1">
      <c r="A50" s="14" t="s">
        <v>1423</v>
      </c>
      <c r="B50" s="12">
        <v>0</v>
      </c>
    </row>
    <row r="51" s="5" customFormat="1" ht="15.949999999999999" customHeight="1">
      <c r="A51" s="14" t="s">
        <v>1424</v>
      </c>
      <c r="B51" s="12">
        <v>0</v>
      </c>
    </row>
    <row r="52" s="5" customFormat="1" ht="15.949999999999999" customHeight="1">
      <c r="A52" s="14" t="s">
        <v>1425</v>
      </c>
      <c r="B52" s="12">
        <v>0</v>
      </c>
    </row>
    <row r="53" s="5" customFormat="1" ht="15.949999999999999" customHeight="1">
      <c r="A53" s="14" t="s">
        <v>1426</v>
      </c>
      <c r="B53" s="22">
        <v>0</v>
      </c>
    </row>
    <row r="54" s="5" customFormat="1" ht="15.949999999999999" customHeight="1">
      <c r="A54" s="83" t="s">
        <v>1427</v>
      </c>
      <c r="B54" s="12">
        <v>0</v>
      </c>
    </row>
    <row r="55" s="5" customFormat="1" ht="15.949999999999999" customHeight="1">
      <c r="A55" s="19" t="s">
        <v>1428</v>
      </c>
      <c r="B55" s="15">
        <v>320</v>
      </c>
    </row>
    <row r="56" s="5" customFormat="1" ht="15.949999999999999" customHeight="1">
      <c r="A56" s="19" t="s">
        <v>1429</v>
      </c>
      <c r="B56" s="12">
        <v>29942</v>
      </c>
    </row>
    <row r="57" s="5" customFormat="1" ht="15.949999999999999" customHeight="1">
      <c r="A57" s="19" t="s">
        <v>1430</v>
      </c>
      <c r="B57" s="12">
        <v>0</v>
      </c>
    </row>
    <row r="58" s="5" customFormat="1" ht="15.949999999999999" customHeight="1">
      <c r="A58" s="19" t="s">
        <v>1431</v>
      </c>
      <c r="B58" s="12">
        <v>0</v>
      </c>
    </row>
    <row r="59" s="5" customFormat="1" ht="15.949999999999999" customHeight="1">
      <c r="A59" s="19" t="s">
        <v>1432</v>
      </c>
      <c r="B59" s="12">
        <v>14921</v>
      </c>
    </row>
    <row r="60" ht="15.949999999999999" customHeight="1">
      <c r="A60" s="14" t="s">
        <v>1433</v>
      </c>
      <c r="B60" s="12">
        <v>6525</v>
      </c>
    </row>
    <row r="61" ht="15.949999999999999" customHeight="1">
      <c r="A61" s="14" t="s">
        <v>1434</v>
      </c>
      <c r="B61" s="12">
        <v>4188</v>
      </c>
    </row>
    <row r="62" ht="15.949999999999999" customHeight="1">
      <c r="A62" s="14" t="s">
        <v>1435</v>
      </c>
      <c r="B62" s="12">
        <v>4208</v>
      </c>
    </row>
    <row r="63" ht="15.949999999999999" customHeight="1">
      <c r="A63" s="19" t="s">
        <v>1436</v>
      </c>
      <c r="B63" s="12">
        <v>0</v>
      </c>
    </row>
    <row r="64" ht="15.949999999999999" customHeight="1">
      <c r="A64" s="19" t="s">
        <v>1437</v>
      </c>
      <c r="B64" s="12">
        <v>0</v>
      </c>
    </row>
    <row r="65" ht="15.949999999999999" customHeight="1">
      <c r="A65" s="19" t="s">
        <v>1438</v>
      </c>
      <c r="B65" s="12">
        <v>0</v>
      </c>
    </row>
    <row r="66" ht="15.949999999999999" customHeight="1">
      <c r="A66" s="19" t="s">
        <v>1439</v>
      </c>
      <c r="B66" s="12">
        <v>0</v>
      </c>
    </row>
    <row r="67" ht="15.949999999999999" customHeight="1">
      <c r="A67" s="19" t="s">
        <v>1440</v>
      </c>
      <c r="B67" s="12">
        <v>0</v>
      </c>
    </row>
    <row r="68" ht="15.949999999999999" customHeight="1">
      <c r="A68" s="19" t="s">
        <v>1441</v>
      </c>
      <c r="B68" s="12">
        <v>0</v>
      </c>
    </row>
    <row r="69" ht="15.949999999999999" customHeight="1">
      <c r="A69" s="14" t="s">
        <v>1442</v>
      </c>
      <c r="B69" s="12">
        <v>0</v>
      </c>
    </row>
    <row r="70" ht="15.949999999999999" customHeight="1">
      <c r="A70" s="14" t="s">
        <v>1443</v>
      </c>
      <c r="B70" s="12">
        <v>0</v>
      </c>
    </row>
    <row r="71" ht="15.949999999999999" customHeight="1">
      <c r="A71" s="19" t="s">
        <v>1444</v>
      </c>
      <c r="B71" s="12">
        <v>0</v>
      </c>
    </row>
    <row r="72" ht="15.949999999999999" customHeight="1">
      <c r="A72" s="19" t="s">
        <v>1445</v>
      </c>
      <c r="B72" s="12">
        <v>15021</v>
      </c>
    </row>
    <row r="73" ht="15.949999999999999" customHeight="1">
      <c r="A73" s="14" t="s">
        <v>1446</v>
      </c>
      <c r="B73" s="12">
        <v>14989</v>
      </c>
    </row>
    <row r="74" ht="15.949999999999999" customHeight="1">
      <c r="A74" s="14" t="s">
        <v>1447</v>
      </c>
      <c r="B74" s="12">
        <v>32</v>
      </c>
    </row>
  </sheetData>
  <autoFilter ref="$A$3:$B$74"/>
  <mergeCells count="3">
    <mergeCell ref="A1:B1"/>
    <mergeCell ref="A2:B2"/>
    <mergeCell ref="A3:B3"/>
  </mergeCells>
  <printOptions headings="0" gridLines="0"/>
  <pageMargins left="0.74791700000000005" right="0.7083330000000001" top="0.7083330000000001" bottom="0.51180599999999998" header="0" footer="0"/>
  <pageSetup paperSize="9" scale="98" firstPageNumber="1" fitToWidth="1" fitToHeight="1" pageOrder="downThenOver" orientation="portrait" usePrinterDefaults="1" blackAndWhite="0" draft="0" cellComments="none" useFirstPageNumber="0" errors="displayed" horizontalDpi="600" verticalDpi="0" copies="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A16" activeCellId="0" sqref="A16"/>
    </sheetView>
  </sheetViews>
  <sheetFormatPr baseColWidth="8" defaultColWidth="9.125" defaultRowHeight="15.75" customHeight="1"/>
  <cols>
    <col customWidth="1" min="1" max="1" style="5" width="54.75"/>
    <col customWidth="1" min="2" max="2" style="5" width="23.375"/>
    <col customWidth="1" min="3" max="257" style="5" width="9.125"/>
  </cols>
  <sheetData>
    <row r="1" s="5" customFormat="1" ht="48.75" customHeight="1">
      <c r="A1" s="6" t="s">
        <v>1448</v>
      </c>
      <c r="B1" s="6"/>
    </row>
    <row r="2" s="5" customFormat="1" ht="15.6" customHeight="1">
      <c r="A2" s="7"/>
      <c r="B2" s="7"/>
    </row>
    <row r="3" s="5" customFormat="1" ht="15.6" customHeight="1">
      <c r="A3" s="7" t="s">
        <v>37</v>
      </c>
      <c r="B3" s="7"/>
    </row>
    <row r="4" s="5" customFormat="1" ht="17.100000000000001" customHeight="1">
      <c r="A4" s="9" t="s">
        <v>38</v>
      </c>
      <c r="B4" s="9" t="s">
        <v>39</v>
      </c>
    </row>
    <row r="5" s="5" customFormat="1" ht="17.100000000000001" customHeight="1">
      <c r="A5" s="16" t="s">
        <v>1449</v>
      </c>
      <c r="B5" s="12">
        <v>519559</v>
      </c>
    </row>
    <row r="6" s="5" customFormat="1" ht="17.100000000000001" customHeight="1">
      <c r="A6" s="19" t="s">
        <v>345</v>
      </c>
      <c r="B6" s="12">
        <v>0</v>
      </c>
    </row>
    <row r="7" s="5" customFormat="1" ht="17.100000000000001" customHeight="1">
      <c r="A7" s="19" t="s">
        <v>1450</v>
      </c>
      <c r="B7" s="12">
        <v>0</v>
      </c>
    </row>
    <row r="8" s="5" customFormat="1" ht="17.100000000000001" customHeight="1">
      <c r="A8" s="14" t="s">
        <v>1451</v>
      </c>
      <c r="B8" s="12">
        <v>0</v>
      </c>
    </row>
    <row r="9" s="5" customFormat="1" ht="17.100000000000001" customHeight="1">
      <c r="A9" s="14" t="s">
        <v>1452</v>
      </c>
      <c r="B9" s="12">
        <v>0</v>
      </c>
    </row>
    <row r="10" s="5" customFormat="1" ht="17.100000000000001" customHeight="1">
      <c r="A10" s="14" t="s">
        <v>1453</v>
      </c>
      <c r="B10" s="12">
        <v>0</v>
      </c>
    </row>
    <row r="11" s="5" customFormat="1" ht="17.100000000000001" customHeight="1">
      <c r="A11" s="14" t="s">
        <v>1454</v>
      </c>
      <c r="B11" s="12">
        <v>0</v>
      </c>
    </row>
    <row r="12" s="5" customFormat="1" ht="17.100000000000001" customHeight="1">
      <c r="A12" s="14" t="s">
        <v>1455</v>
      </c>
      <c r="B12" s="12">
        <v>0</v>
      </c>
    </row>
    <row r="13" s="5" customFormat="1" ht="17.100000000000001" customHeight="1">
      <c r="A13" s="14" t="s">
        <v>1456</v>
      </c>
      <c r="B13" s="12">
        <v>0</v>
      </c>
    </row>
    <row r="14" s="5" customFormat="1" ht="17.100000000000001" customHeight="1">
      <c r="A14" s="19" t="s">
        <v>394</v>
      </c>
      <c r="B14" s="12">
        <v>10</v>
      </c>
    </row>
    <row r="15" s="5" customFormat="1" ht="17.100000000000001" customHeight="1">
      <c r="A15" s="19" t="s">
        <v>1457</v>
      </c>
      <c r="B15" s="12">
        <v>10</v>
      </c>
    </row>
    <row r="16" s="5" customFormat="1" ht="17.100000000000001" customHeight="1">
      <c r="A16" s="14" t="s">
        <v>1458</v>
      </c>
      <c r="B16" s="12">
        <v>9</v>
      </c>
    </row>
    <row r="17" s="5" customFormat="1" ht="17.100000000000001" customHeight="1">
      <c r="A17" s="14" t="s">
        <v>1459</v>
      </c>
      <c r="B17" s="12">
        <v>0</v>
      </c>
    </row>
    <row r="18" s="5" customFormat="1" ht="17.100000000000001" customHeight="1">
      <c r="A18" s="14" t="s">
        <v>1460</v>
      </c>
      <c r="B18" s="12">
        <v>0</v>
      </c>
    </row>
    <row r="19" s="5" customFormat="1" ht="17.100000000000001" customHeight="1">
      <c r="A19" s="14" t="s">
        <v>1461</v>
      </c>
      <c r="B19" s="12">
        <v>0</v>
      </c>
    </row>
    <row r="20" s="5" customFormat="1" ht="17.100000000000001" customHeight="1">
      <c r="A20" s="14" t="s">
        <v>1462</v>
      </c>
      <c r="B20" s="12">
        <v>1</v>
      </c>
    </row>
    <row r="21" s="5" customFormat="1" ht="17.100000000000001" customHeight="1">
      <c r="A21" s="19" t="s">
        <v>1463</v>
      </c>
      <c r="B21" s="12">
        <v>0</v>
      </c>
    </row>
    <row r="22" s="5" customFormat="1" ht="17.100000000000001" customHeight="1">
      <c r="A22" s="14" t="s">
        <v>1464</v>
      </c>
      <c r="B22" s="12">
        <v>0</v>
      </c>
    </row>
    <row r="23" s="5" customFormat="1" ht="17.100000000000001" customHeight="1">
      <c r="A23" s="14" t="s">
        <v>1465</v>
      </c>
      <c r="B23" s="12">
        <v>0</v>
      </c>
    </row>
    <row r="24" s="5" customFormat="1" ht="17.100000000000001" customHeight="1">
      <c r="A24" s="14" t="s">
        <v>1466</v>
      </c>
      <c r="B24" s="12">
        <v>0</v>
      </c>
    </row>
    <row r="25" s="5" customFormat="1" ht="17.100000000000001" customHeight="1">
      <c r="A25" s="14" t="s">
        <v>1467</v>
      </c>
      <c r="B25" s="12">
        <v>0</v>
      </c>
    </row>
    <row r="26" s="5" customFormat="1" ht="17.100000000000001" customHeight="1">
      <c r="A26" s="14" t="s">
        <v>1468</v>
      </c>
      <c r="B26" s="12">
        <v>0</v>
      </c>
    </row>
    <row r="27" s="5" customFormat="1" ht="17.100000000000001" customHeight="1">
      <c r="A27" s="19" t="s">
        <v>1469</v>
      </c>
      <c r="B27" s="12">
        <v>0</v>
      </c>
    </row>
    <row r="28" s="5" customFormat="1" ht="17.100000000000001" customHeight="1">
      <c r="A28" s="14" t="s">
        <v>1470</v>
      </c>
      <c r="B28" s="12">
        <v>0</v>
      </c>
    </row>
    <row r="29" s="5" customFormat="1" ht="17.100000000000001" customHeight="1">
      <c r="A29" s="14" t="s">
        <v>1471</v>
      </c>
      <c r="B29" s="12">
        <v>0</v>
      </c>
    </row>
    <row r="30" s="5" customFormat="1" ht="17.100000000000001" customHeight="1">
      <c r="A30" s="19" t="s">
        <v>436</v>
      </c>
      <c r="B30" s="12">
        <v>19483</v>
      </c>
    </row>
    <row r="31" s="5" customFormat="1" ht="17.100000000000001" customHeight="1">
      <c r="A31" s="19" t="s">
        <v>1472</v>
      </c>
      <c r="B31" s="12">
        <v>19483</v>
      </c>
    </row>
    <row r="32" s="5" customFormat="1" ht="17.100000000000001" customHeight="1">
      <c r="A32" s="14" t="s">
        <v>1473</v>
      </c>
      <c r="B32" s="12">
        <v>7726</v>
      </c>
    </row>
    <row r="33" s="5" customFormat="1" ht="17.100000000000001" customHeight="1">
      <c r="A33" s="14" t="s">
        <v>1474</v>
      </c>
      <c r="B33" s="12">
        <v>11757</v>
      </c>
    </row>
    <row r="34" s="5" customFormat="1" ht="17.100000000000001" customHeight="1">
      <c r="A34" s="14" t="s">
        <v>1475</v>
      </c>
      <c r="B34" s="12">
        <v>0</v>
      </c>
    </row>
    <row r="35" s="5" customFormat="1" ht="17.100000000000001" customHeight="1">
      <c r="A35" s="19" t="s">
        <v>1476</v>
      </c>
      <c r="B35" s="12">
        <v>0</v>
      </c>
    </row>
    <row r="36" s="5" customFormat="1" ht="17.100000000000001" customHeight="1">
      <c r="A36" s="14" t="s">
        <v>1473</v>
      </c>
      <c r="B36" s="12">
        <v>0</v>
      </c>
    </row>
    <row r="37" s="5" customFormat="1" ht="17.100000000000001" customHeight="1">
      <c r="A37" s="14" t="s">
        <v>1474</v>
      </c>
      <c r="B37" s="12">
        <v>0</v>
      </c>
    </row>
    <row r="38" s="5" customFormat="1" ht="17.100000000000001" customHeight="1">
      <c r="A38" s="14" t="s">
        <v>1477</v>
      </c>
      <c r="B38" s="12">
        <v>0</v>
      </c>
    </row>
    <row r="39" s="5" customFormat="1" ht="17.100000000000001" customHeight="1">
      <c r="A39" s="19" t="s">
        <v>1478</v>
      </c>
      <c r="B39" s="12">
        <v>0</v>
      </c>
    </row>
    <row r="40" s="5" customFormat="1" ht="17.100000000000001" customHeight="1">
      <c r="A40" s="14" t="s">
        <v>1474</v>
      </c>
      <c r="B40" s="12">
        <v>0</v>
      </c>
    </row>
    <row r="41" s="5" customFormat="1" ht="17.100000000000001" customHeight="1">
      <c r="A41" s="14" t="s">
        <v>1479</v>
      </c>
      <c r="B41" s="12">
        <v>0</v>
      </c>
    </row>
    <row r="42" s="5" customFormat="1" ht="17.100000000000001" customHeight="1">
      <c r="A42" s="19" t="s">
        <v>610</v>
      </c>
      <c r="B42" s="12">
        <v>0</v>
      </c>
    </row>
    <row r="43" s="5" customFormat="1" ht="17.100000000000001" customHeight="1">
      <c r="A43" s="19" t="s">
        <v>1480</v>
      </c>
      <c r="B43" s="12">
        <v>0</v>
      </c>
    </row>
    <row r="44" s="5" customFormat="1" ht="17.100000000000001" customHeight="1">
      <c r="A44" s="14" t="s">
        <v>1481</v>
      </c>
      <c r="B44" s="12">
        <v>0</v>
      </c>
    </row>
    <row r="45" s="5" customFormat="1" ht="17.100000000000001" customHeight="1">
      <c r="A45" s="14" t="s">
        <v>1482</v>
      </c>
      <c r="B45" s="12">
        <v>0</v>
      </c>
    </row>
    <row r="46" s="5" customFormat="1" ht="17.100000000000001" customHeight="1">
      <c r="A46" s="14" t="s">
        <v>1483</v>
      </c>
      <c r="B46" s="12">
        <v>0</v>
      </c>
    </row>
    <row r="47" s="5" customFormat="1" ht="17.100000000000001" customHeight="1">
      <c r="A47" s="14" t="s">
        <v>1484</v>
      </c>
      <c r="B47" s="12">
        <v>0</v>
      </c>
    </row>
    <row r="48" s="5" customFormat="1" ht="17.100000000000001" customHeight="1">
      <c r="A48" s="19" t="s">
        <v>1485</v>
      </c>
      <c r="B48" s="12">
        <v>0</v>
      </c>
    </row>
    <row r="49" s="5" customFormat="1" ht="17.100000000000001" customHeight="1">
      <c r="A49" s="14" t="s">
        <v>1486</v>
      </c>
      <c r="B49" s="12">
        <v>0</v>
      </c>
    </row>
    <row r="50" s="5" customFormat="1" ht="17.100000000000001" customHeight="1">
      <c r="A50" s="14" t="s">
        <v>1487</v>
      </c>
      <c r="B50" s="12">
        <v>0</v>
      </c>
    </row>
    <row r="51" s="5" customFormat="1" ht="17.100000000000001" customHeight="1">
      <c r="A51" s="14" t="s">
        <v>1488</v>
      </c>
      <c r="B51" s="12">
        <v>0</v>
      </c>
    </row>
    <row r="52" s="5" customFormat="1" ht="17.100000000000001" customHeight="1">
      <c r="A52" s="14" t="s">
        <v>1489</v>
      </c>
      <c r="B52" s="12">
        <v>0</v>
      </c>
    </row>
    <row r="53" s="5" customFormat="1" ht="17.100000000000001" customHeight="1">
      <c r="A53" s="19" t="s">
        <v>679</v>
      </c>
      <c r="B53" s="12">
        <v>229579</v>
      </c>
    </row>
    <row r="54" s="5" customFormat="1" ht="17.100000000000001" customHeight="1">
      <c r="A54" s="19" t="s">
        <v>1490</v>
      </c>
      <c r="B54" s="12">
        <v>185265</v>
      </c>
    </row>
    <row r="55" s="5" customFormat="1" ht="17.100000000000001" customHeight="1">
      <c r="A55" s="14" t="s">
        <v>1491</v>
      </c>
      <c r="B55" s="12">
        <v>54073</v>
      </c>
    </row>
    <row r="56" s="5" customFormat="1" ht="17.100000000000001" customHeight="1">
      <c r="A56" s="14" t="s">
        <v>1492</v>
      </c>
      <c r="B56" s="12">
        <v>14662</v>
      </c>
    </row>
    <row r="57" s="5" customFormat="1" ht="17.100000000000001" customHeight="1">
      <c r="A57" s="14" t="s">
        <v>1493</v>
      </c>
      <c r="B57" s="12">
        <v>11916</v>
      </c>
    </row>
    <row r="58" s="5" customFormat="1" ht="17.100000000000001" customHeight="1">
      <c r="A58" s="14" t="s">
        <v>1494</v>
      </c>
      <c r="B58" s="12">
        <v>14194</v>
      </c>
    </row>
    <row r="59" s="5" customFormat="1" ht="17.100000000000001" customHeight="1">
      <c r="A59" s="14" t="s">
        <v>1495</v>
      </c>
      <c r="B59" s="12">
        <v>27</v>
      </c>
    </row>
    <row r="60" s="5" customFormat="1" ht="17.100000000000001" customHeight="1">
      <c r="A60" s="14" t="s">
        <v>1496</v>
      </c>
      <c r="B60" s="12">
        <v>7115</v>
      </c>
    </row>
    <row r="61" s="5" customFormat="1" ht="17.100000000000001" customHeight="1">
      <c r="A61" s="14" t="s">
        <v>1497</v>
      </c>
      <c r="B61" s="12">
        <v>0</v>
      </c>
    </row>
    <row r="62" s="5" customFormat="1" ht="17.100000000000001" customHeight="1">
      <c r="A62" s="14" t="s">
        <v>1498</v>
      </c>
      <c r="B62" s="12">
        <v>0</v>
      </c>
    </row>
    <row r="63" s="5" customFormat="1" ht="17.100000000000001" customHeight="1">
      <c r="A63" s="14" t="s">
        <v>1499</v>
      </c>
      <c r="B63" s="12">
        <v>0</v>
      </c>
    </row>
    <row r="64" s="5" customFormat="1" ht="17.100000000000001" customHeight="1">
      <c r="A64" s="14" t="s">
        <v>1500</v>
      </c>
      <c r="B64" s="12">
        <v>0</v>
      </c>
    </row>
    <row r="65" s="5" customFormat="1" ht="17.100000000000001" customHeight="1">
      <c r="A65" s="14" t="s">
        <v>974</v>
      </c>
      <c r="B65" s="12">
        <v>0</v>
      </c>
    </row>
    <row r="66" s="5" customFormat="1" ht="17.100000000000001" customHeight="1">
      <c r="A66" s="14" t="s">
        <v>1501</v>
      </c>
      <c r="B66" s="12">
        <v>1766</v>
      </c>
    </row>
    <row r="67" s="5" customFormat="1" ht="17.100000000000001" customHeight="1">
      <c r="A67" s="14" t="s">
        <v>1502</v>
      </c>
      <c r="B67" s="12">
        <v>74</v>
      </c>
    </row>
    <row r="68" s="5" customFormat="1" ht="17.100000000000001" customHeight="1">
      <c r="A68" s="14" t="s">
        <v>1503</v>
      </c>
      <c r="B68" s="12">
        <v>535</v>
      </c>
    </row>
    <row r="69" s="5" customFormat="1" ht="17.100000000000001" customHeight="1">
      <c r="A69" s="14" t="s">
        <v>1504</v>
      </c>
      <c r="B69" s="12">
        <v>80903</v>
      </c>
    </row>
    <row r="70" s="5" customFormat="1" ht="17.100000000000001" customHeight="1">
      <c r="A70" s="19" t="s">
        <v>1505</v>
      </c>
      <c r="B70" s="12">
        <v>6995</v>
      </c>
    </row>
    <row r="71" s="5" customFormat="1" ht="17.100000000000001" customHeight="1">
      <c r="A71" s="14" t="s">
        <v>1491</v>
      </c>
      <c r="B71" s="12">
        <v>0</v>
      </c>
    </row>
    <row r="72" s="5" customFormat="1" ht="17.100000000000001" customHeight="1">
      <c r="A72" s="14" t="s">
        <v>1492</v>
      </c>
      <c r="B72" s="12">
        <v>0</v>
      </c>
    </row>
    <row r="73" s="5" customFormat="1" ht="17.100000000000001" customHeight="1">
      <c r="A73" s="14" t="s">
        <v>1506</v>
      </c>
      <c r="B73" s="12">
        <v>6995</v>
      </c>
    </row>
    <row r="74" s="5" customFormat="1" ht="17.100000000000001" customHeight="1">
      <c r="A74" s="19" t="s">
        <v>1507</v>
      </c>
      <c r="B74" s="12">
        <v>0</v>
      </c>
    </row>
    <row r="75" s="5" customFormat="1" ht="17.100000000000001" customHeight="1">
      <c r="A75" s="19" t="s">
        <v>1508</v>
      </c>
      <c r="B75" s="12">
        <v>11894</v>
      </c>
    </row>
    <row r="76" s="5" customFormat="1" ht="17.100000000000001" customHeight="1">
      <c r="A76" s="14" t="s">
        <v>1509</v>
      </c>
      <c r="B76" s="12">
        <v>4221</v>
      </c>
    </row>
    <row r="77" s="5" customFormat="1" ht="17.100000000000001" customHeight="1">
      <c r="A77" s="14" t="s">
        <v>1510</v>
      </c>
      <c r="B77" s="12">
        <v>5159</v>
      </c>
    </row>
    <row r="78" s="5" customFormat="1" ht="17.100000000000001" customHeight="1">
      <c r="A78" s="14" t="s">
        <v>1511</v>
      </c>
      <c r="B78" s="12">
        <v>0</v>
      </c>
    </row>
    <row r="79" s="5" customFormat="1" ht="17.100000000000001" customHeight="1">
      <c r="A79" s="14" t="s">
        <v>1512</v>
      </c>
      <c r="B79" s="12">
        <v>0</v>
      </c>
    </row>
    <row r="80" s="5" customFormat="1" ht="17.100000000000001" customHeight="1">
      <c r="A80" s="14" t="s">
        <v>1513</v>
      </c>
      <c r="B80" s="12">
        <v>2514</v>
      </c>
    </row>
    <row r="81" s="5" customFormat="1" ht="17.100000000000001" customHeight="1">
      <c r="A81" s="19" t="s">
        <v>1514</v>
      </c>
      <c r="B81" s="12">
        <v>5525</v>
      </c>
    </row>
    <row r="82" s="5" customFormat="1" ht="17.100000000000001" customHeight="1">
      <c r="A82" s="14" t="s">
        <v>1515</v>
      </c>
      <c r="B82" s="12">
        <v>5502</v>
      </c>
    </row>
    <row r="83" s="5" customFormat="1" ht="17.100000000000001" customHeight="1">
      <c r="A83" s="14" t="s">
        <v>1516</v>
      </c>
      <c r="B83" s="12">
        <v>23</v>
      </c>
    </row>
    <row r="84" s="5" customFormat="1" ht="17.100000000000001" customHeight="1">
      <c r="A84" s="14" t="s">
        <v>1517</v>
      </c>
      <c r="B84" s="12">
        <v>0</v>
      </c>
    </row>
    <row r="85" s="5" customFormat="1" ht="17.100000000000001" customHeight="1">
      <c r="A85" s="19" t="s">
        <v>1518</v>
      </c>
      <c r="B85" s="12">
        <v>0</v>
      </c>
    </row>
    <row r="86" s="5" customFormat="1" ht="17.100000000000001" customHeight="1">
      <c r="A86" s="14" t="s">
        <v>1519</v>
      </c>
      <c r="B86" s="12">
        <v>0</v>
      </c>
    </row>
    <row r="87" s="5" customFormat="1" ht="17.100000000000001" customHeight="1">
      <c r="A87" s="14" t="s">
        <v>1520</v>
      </c>
      <c r="B87" s="12">
        <v>0</v>
      </c>
    </row>
    <row r="88" s="5" customFormat="1" ht="17.100000000000001" customHeight="1">
      <c r="A88" s="14" t="s">
        <v>1521</v>
      </c>
      <c r="B88" s="12">
        <v>0</v>
      </c>
    </row>
    <row r="89" s="5" customFormat="1" ht="17.100000000000001" customHeight="1">
      <c r="A89" s="19" t="s">
        <v>1522</v>
      </c>
      <c r="B89" s="12">
        <v>19900</v>
      </c>
    </row>
    <row r="90" s="5" customFormat="1" ht="17.100000000000001" customHeight="1">
      <c r="A90" s="14" t="s">
        <v>1519</v>
      </c>
      <c r="B90" s="12">
        <v>0</v>
      </c>
    </row>
    <row r="91" s="5" customFormat="1" ht="17.100000000000001" customHeight="1">
      <c r="A91" s="14" t="s">
        <v>1520</v>
      </c>
      <c r="B91" s="12">
        <v>0</v>
      </c>
    </row>
    <row r="92" s="5" customFormat="1" ht="17.100000000000001" customHeight="1">
      <c r="A92" s="14" t="s">
        <v>1523</v>
      </c>
      <c r="B92" s="12">
        <v>19900</v>
      </c>
    </row>
    <row r="93" s="5" customFormat="1" ht="17.100000000000001" customHeight="1">
      <c r="A93" s="19" t="s">
        <v>1524</v>
      </c>
      <c r="B93" s="12">
        <v>0</v>
      </c>
    </row>
    <row r="94" s="5" customFormat="1" ht="17.100000000000001" customHeight="1">
      <c r="A94" s="14" t="s">
        <v>1525</v>
      </c>
      <c r="B94" s="12">
        <v>0</v>
      </c>
    </row>
    <row r="95" s="5" customFormat="1" ht="17.100000000000001" customHeight="1">
      <c r="A95" s="14" t="s">
        <v>1526</v>
      </c>
      <c r="B95" s="12">
        <v>0</v>
      </c>
    </row>
    <row r="96" s="5" customFormat="1" ht="17.100000000000001" customHeight="1">
      <c r="A96" s="14" t="s">
        <v>1527</v>
      </c>
      <c r="B96" s="12">
        <v>0</v>
      </c>
    </row>
    <row r="97" s="5" customFormat="1" ht="17.100000000000001" customHeight="1">
      <c r="A97" s="14" t="s">
        <v>1528</v>
      </c>
      <c r="B97" s="12">
        <v>0</v>
      </c>
    </row>
    <row r="98" s="5" customFormat="1" ht="17.100000000000001" customHeight="1">
      <c r="A98" s="14" t="s">
        <v>1529</v>
      </c>
      <c r="B98" s="12">
        <v>0</v>
      </c>
    </row>
    <row r="99" s="5" customFormat="1" ht="17.100000000000001" customHeight="1">
      <c r="A99" s="19" t="s">
        <v>1530</v>
      </c>
      <c r="B99" s="12">
        <v>0</v>
      </c>
    </row>
    <row r="100" s="5" customFormat="1" ht="17.100000000000001" customHeight="1">
      <c r="A100" s="14" t="s">
        <v>1531</v>
      </c>
      <c r="B100" s="12">
        <v>0</v>
      </c>
    </row>
    <row r="101" s="5" customFormat="1" ht="17.100000000000001" customHeight="1">
      <c r="A101" s="14" t="s">
        <v>1532</v>
      </c>
      <c r="B101" s="12">
        <v>0</v>
      </c>
    </row>
    <row r="102" s="5" customFormat="1" ht="17.100000000000001" customHeight="1">
      <c r="A102" s="19" t="s">
        <v>1533</v>
      </c>
      <c r="B102" s="12">
        <v>0</v>
      </c>
    </row>
    <row r="103" s="5" customFormat="1" ht="17.100000000000001" customHeight="1">
      <c r="A103" s="14" t="s">
        <v>1519</v>
      </c>
      <c r="B103" s="12">
        <v>0</v>
      </c>
    </row>
    <row r="104" s="5" customFormat="1" ht="17.100000000000001" customHeight="1">
      <c r="A104" s="14" t="s">
        <v>1520</v>
      </c>
      <c r="B104" s="12">
        <v>0</v>
      </c>
    </row>
    <row r="105" s="5" customFormat="1" ht="17.100000000000001" customHeight="1">
      <c r="A105" s="14" t="s">
        <v>1534</v>
      </c>
      <c r="B105" s="12">
        <v>0</v>
      </c>
    </row>
    <row r="106" s="5" customFormat="1" ht="17.100000000000001" customHeight="1">
      <c r="A106" s="14" t="s">
        <v>1535</v>
      </c>
      <c r="B106" s="12">
        <v>0</v>
      </c>
    </row>
    <row r="107" s="5" customFormat="1" ht="17.100000000000001" customHeight="1">
      <c r="A107" s="14" t="s">
        <v>1536</v>
      </c>
      <c r="B107" s="12">
        <v>0</v>
      </c>
    </row>
    <row r="108" s="5" customFormat="1" ht="17.100000000000001" customHeight="1">
      <c r="A108" s="14" t="s">
        <v>1537</v>
      </c>
      <c r="B108" s="12">
        <v>0</v>
      </c>
    </row>
    <row r="109" s="5" customFormat="1" ht="17.100000000000001" customHeight="1">
      <c r="A109" s="14" t="s">
        <v>1538</v>
      </c>
      <c r="B109" s="12">
        <v>0</v>
      </c>
    </row>
    <row r="110" s="5" customFormat="1" ht="17.100000000000001" customHeight="1">
      <c r="A110" s="14" t="s">
        <v>1539</v>
      </c>
      <c r="B110" s="12">
        <v>0</v>
      </c>
    </row>
    <row r="111" s="5" customFormat="1" ht="17.100000000000001" customHeight="1">
      <c r="A111" s="19" t="s">
        <v>699</v>
      </c>
      <c r="B111" s="12">
        <v>1604</v>
      </c>
    </row>
    <row r="112" s="5" customFormat="1" ht="17.100000000000001" customHeight="1">
      <c r="A112" s="19" t="s">
        <v>1540</v>
      </c>
      <c r="B112" s="12">
        <v>1604</v>
      </c>
    </row>
    <row r="113" s="5" customFormat="1" ht="17.100000000000001" customHeight="1">
      <c r="A113" s="14" t="s">
        <v>1474</v>
      </c>
      <c r="B113" s="12">
        <v>1604</v>
      </c>
    </row>
    <row r="114" s="5" customFormat="1" ht="17.100000000000001" customHeight="1">
      <c r="A114" s="14" t="s">
        <v>1541</v>
      </c>
      <c r="B114" s="12">
        <v>0</v>
      </c>
    </row>
    <row r="115" s="5" customFormat="1" ht="17.100000000000001" customHeight="1">
      <c r="A115" s="14" t="s">
        <v>1542</v>
      </c>
      <c r="B115" s="12">
        <v>0</v>
      </c>
    </row>
    <row r="116" s="5" customFormat="1" ht="17.100000000000001" customHeight="1">
      <c r="A116" s="14" t="s">
        <v>1543</v>
      </c>
      <c r="B116" s="12">
        <v>0</v>
      </c>
    </row>
    <row r="117" s="5" customFormat="1" ht="17.100000000000001" customHeight="1">
      <c r="A117" s="19" t="s">
        <v>1544</v>
      </c>
      <c r="B117" s="12">
        <v>0</v>
      </c>
    </row>
    <row r="118" s="5" customFormat="1" ht="17.100000000000001" customHeight="1">
      <c r="A118" s="14" t="s">
        <v>1474</v>
      </c>
      <c r="B118" s="12">
        <v>0</v>
      </c>
    </row>
    <row r="119" s="5" customFormat="1" ht="17.100000000000001" customHeight="1">
      <c r="A119" s="14" t="s">
        <v>1541</v>
      </c>
      <c r="B119" s="12">
        <v>0</v>
      </c>
    </row>
    <row r="120" s="5" customFormat="1" ht="17.100000000000001" customHeight="1">
      <c r="A120" s="14" t="s">
        <v>1545</v>
      </c>
      <c r="B120" s="12">
        <v>0</v>
      </c>
    </row>
    <row r="121" s="5" customFormat="1" ht="17.100000000000001" customHeight="1">
      <c r="A121" s="14" t="s">
        <v>1546</v>
      </c>
      <c r="B121" s="12">
        <v>0</v>
      </c>
    </row>
    <row r="122" s="5" customFormat="1" ht="17.100000000000001" customHeight="1">
      <c r="A122" s="19" t="s">
        <v>1547</v>
      </c>
      <c r="B122" s="12">
        <v>0</v>
      </c>
    </row>
    <row r="123" s="5" customFormat="1" ht="17.100000000000001" customHeight="1">
      <c r="A123" s="14" t="s">
        <v>761</v>
      </c>
      <c r="B123" s="12">
        <v>0</v>
      </c>
    </row>
    <row r="124" s="5" customFormat="1" ht="17.100000000000001" customHeight="1">
      <c r="A124" s="14" t="s">
        <v>1548</v>
      </c>
      <c r="B124" s="12">
        <v>0</v>
      </c>
    </row>
    <row r="125" s="5" customFormat="1" ht="17.100000000000001" customHeight="1">
      <c r="A125" s="14" t="s">
        <v>1549</v>
      </c>
      <c r="B125" s="12">
        <v>0</v>
      </c>
    </row>
    <row r="126" s="5" customFormat="1" ht="17.100000000000001" customHeight="1">
      <c r="A126" s="14" t="s">
        <v>1550</v>
      </c>
      <c r="B126" s="12">
        <v>0</v>
      </c>
    </row>
    <row r="127" s="5" customFormat="1" ht="17.100000000000001" customHeight="1">
      <c r="A127" s="19" t="s">
        <v>1551</v>
      </c>
      <c r="B127" s="12">
        <v>0</v>
      </c>
    </row>
    <row r="128" s="5" customFormat="1" ht="17.100000000000001" customHeight="1">
      <c r="A128" s="14" t="s">
        <v>1552</v>
      </c>
      <c r="B128" s="12">
        <v>0</v>
      </c>
    </row>
    <row r="129" s="5" customFormat="1" ht="17.100000000000001" customHeight="1">
      <c r="A129" s="14" t="s">
        <v>1553</v>
      </c>
      <c r="B129" s="12">
        <v>0</v>
      </c>
    </row>
    <row r="130" s="5" customFormat="1" ht="17.100000000000001" customHeight="1">
      <c r="A130" s="19" t="s">
        <v>1554</v>
      </c>
      <c r="B130" s="12">
        <v>0</v>
      </c>
    </row>
    <row r="131" s="5" customFormat="1" ht="17.100000000000001" customHeight="1">
      <c r="A131" s="14" t="s">
        <v>1555</v>
      </c>
      <c r="B131" s="12">
        <v>0</v>
      </c>
    </row>
    <row r="132" s="5" customFormat="1" ht="17.100000000000001" customHeight="1">
      <c r="A132" s="14" t="s">
        <v>1556</v>
      </c>
      <c r="B132" s="12">
        <v>0</v>
      </c>
    </row>
    <row r="133" s="5" customFormat="1" ht="17.100000000000001" customHeight="1">
      <c r="A133" s="14" t="s">
        <v>1557</v>
      </c>
      <c r="B133" s="12">
        <v>0</v>
      </c>
    </row>
    <row r="134" s="5" customFormat="1" ht="17.100000000000001" customHeight="1">
      <c r="A134" s="14" t="s">
        <v>1558</v>
      </c>
      <c r="B134" s="12">
        <v>0</v>
      </c>
    </row>
    <row r="135" s="5" customFormat="1" ht="17.100000000000001" customHeight="1">
      <c r="A135" s="19" t="s">
        <v>790</v>
      </c>
      <c r="B135" s="12">
        <v>0</v>
      </c>
    </row>
    <row r="136" s="5" customFormat="1" ht="17.100000000000001" customHeight="1">
      <c r="A136" s="19" t="s">
        <v>1559</v>
      </c>
      <c r="B136" s="12">
        <v>0</v>
      </c>
    </row>
    <row r="137" s="5" customFormat="1" ht="17.100000000000001" customHeight="1">
      <c r="A137" s="14" t="s">
        <v>792</v>
      </c>
      <c r="B137" s="12">
        <v>0</v>
      </c>
    </row>
    <row r="138" s="5" customFormat="1" ht="17.100000000000001" customHeight="1">
      <c r="A138" s="14" t="s">
        <v>793</v>
      </c>
      <c r="B138" s="12">
        <v>0</v>
      </c>
    </row>
    <row r="139" s="5" customFormat="1" ht="17.100000000000001" customHeight="1">
      <c r="A139" s="14" t="s">
        <v>1560</v>
      </c>
      <c r="B139" s="12">
        <v>0</v>
      </c>
    </row>
    <row r="140" s="5" customFormat="1" ht="17.100000000000001" customHeight="1">
      <c r="A140" s="14" t="s">
        <v>1561</v>
      </c>
      <c r="B140" s="12">
        <v>0</v>
      </c>
    </row>
    <row r="141" s="5" customFormat="1" ht="17.100000000000001" customHeight="1">
      <c r="A141" s="19" t="s">
        <v>1562</v>
      </c>
      <c r="B141" s="12">
        <v>0</v>
      </c>
    </row>
    <row r="142" s="5" customFormat="1" ht="17.100000000000001" customHeight="1">
      <c r="A142" s="14" t="s">
        <v>1560</v>
      </c>
      <c r="B142" s="12">
        <v>0</v>
      </c>
    </row>
    <row r="143" s="5" customFormat="1" ht="17.100000000000001" customHeight="1">
      <c r="A143" s="14" t="s">
        <v>1563</v>
      </c>
      <c r="B143" s="12">
        <v>0</v>
      </c>
    </row>
    <row r="144" s="5" customFormat="1" ht="17.100000000000001" customHeight="1">
      <c r="A144" s="14" t="s">
        <v>1564</v>
      </c>
      <c r="B144" s="12">
        <v>0</v>
      </c>
    </row>
    <row r="145" s="5" customFormat="1" ht="17.100000000000001" customHeight="1">
      <c r="A145" s="14" t="s">
        <v>1565</v>
      </c>
      <c r="B145" s="12">
        <v>0</v>
      </c>
    </row>
    <row r="146" s="5" customFormat="1" ht="17.100000000000001" customHeight="1">
      <c r="A146" s="19" t="s">
        <v>1566</v>
      </c>
      <c r="B146" s="12">
        <v>0</v>
      </c>
    </row>
    <row r="147" s="5" customFormat="1" ht="17.100000000000001" customHeight="1">
      <c r="A147" s="14" t="s">
        <v>1567</v>
      </c>
      <c r="B147" s="12">
        <v>0</v>
      </c>
    </row>
    <row r="148" s="5" customFormat="1" ht="17.100000000000001" customHeight="1">
      <c r="A148" s="14" t="s">
        <v>1568</v>
      </c>
      <c r="B148" s="12">
        <v>0</v>
      </c>
    </row>
    <row r="149" s="5" customFormat="1" ht="17.100000000000001" customHeight="1">
      <c r="A149" s="14" t="s">
        <v>1569</v>
      </c>
      <c r="B149" s="12">
        <v>0</v>
      </c>
    </row>
    <row r="150" s="5" customFormat="1" ht="17.100000000000001" customHeight="1">
      <c r="A150" s="14" t="s">
        <v>1570</v>
      </c>
      <c r="B150" s="12">
        <v>0</v>
      </c>
    </row>
    <row r="151" s="5" customFormat="1" ht="17.100000000000001" customHeight="1">
      <c r="A151" s="14" t="s">
        <v>1571</v>
      </c>
      <c r="B151" s="12">
        <v>0</v>
      </c>
    </row>
    <row r="152" s="5" customFormat="1" ht="17.100000000000001" customHeight="1">
      <c r="A152" s="14" t="s">
        <v>1572</v>
      </c>
      <c r="B152" s="12">
        <v>0</v>
      </c>
    </row>
    <row r="153" s="5" customFormat="1" ht="17.100000000000001" customHeight="1">
      <c r="A153" s="14" t="s">
        <v>1573</v>
      </c>
      <c r="B153" s="12">
        <v>0</v>
      </c>
    </row>
    <row r="154" s="5" customFormat="1" ht="17.100000000000001" customHeight="1">
      <c r="A154" s="14" t="s">
        <v>1574</v>
      </c>
      <c r="B154" s="12">
        <v>0</v>
      </c>
    </row>
    <row r="155" s="5" customFormat="1" ht="17.100000000000001" customHeight="1">
      <c r="A155" s="19" t="s">
        <v>1575</v>
      </c>
      <c r="B155" s="12">
        <v>0</v>
      </c>
    </row>
    <row r="156" s="5" customFormat="1" ht="17.100000000000001" customHeight="1">
      <c r="A156" s="14" t="s">
        <v>1576</v>
      </c>
      <c r="B156" s="12">
        <v>0</v>
      </c>
    </row>
    <row r="157" s="5" customFormat="1" ht="17.100000000000001" customHeight="1">
      <c r="A157" s="14" t="s">
        <v>1577</v>
      </c>
      <c r="B157" s="12">
        <v>0</v>
      </c>
    </row>
    <row r="158" s="5" customFormat="1" ht="17.100000000000001" customHeight="1">
      <c r="A158" s="14" t="s">
        <v>1578</v>
      </c>
      <c r="B158" s="12">
        <v>0</v>
      </c>
    </row>
    <row r="159" s="5" customFormat="1" ht="17.100000000000001" customHeight="1">
      <c r="A159" s="14" t="s">
        <v>1579</v>
      </c>
      <c r="B159" s="12">
        <v>0</v>
      </c>
    </row>
    <row r="160" s="5" customFormat="1" ht="17.100000000000001" customHeight="1">
      <c r="A160" s="14" t="s">
        <v>1580</v>
      </c>
      <c r="B160" s="12">
        <v>0</v>
      </c>
    </row>
    <row r="161" s="5" customFormat="1" ht="17.100000000000001" customHeight="1">
      <c r="A161" s="14" t="s">
        <v>1581</v>
      </c>
      <c r="B161" s="12">
        <v>0</v>
      </c>
    </row>
    <row r="162" s="5" customFormat="1" ht="17.100000000000001" customHeight="1">
      <c r="A162" s="19" t="s">
        <v>1582</v>
      </c>
      <c r="B162" s="12">
        <v>0</v>
      </c>
    </row>
    <row r="163" s="5" customFormat="1" ht="17.100000000000001" customHeight="1">
      <c r="A163" s="14" t="s">
        <v>1583</v>
      </c>
      <c r="B163" s="12">
        <v>0</v>
      </c>
    </row>
    <row r="164" s="5" customFormat="1" ht="17.100000000000001" customHeight="1">
      <c r="A164" s="14" t="s">
        <v>819</v>
      </c>
      <c r="B164" s="12">
        <v>0</v>
      </c>
    </row>
    <row r="165" s="5" customFormat="1" ht="17.100000000000001" customHeight="1">
      <c r="A165" s="14" t="s">
        <v>1584</v>
      </c>
      <c r="B165" s="12">
        <v>0</v>
      </c>
    </row>
    <row r="166" s="5" customFormat="1" ht="17.100000000000001" customHeight="1">
      <c r="A166" s="14" t="s">
        <v>1585</v>
      </c>
      <c r="B166" s="12">
        <v>0</v>
      </c>
    </row>
    <row r="167" s="5" customFormat="1" ht="17.100000000000001" customHeight="1">
      <c r="A167" s="14" t="s">
        <v>1586</v>
      </c>
      <c r="B167" s="12">
        <v>0</v>
      </c>
    </row>
    <row r="168" s="5" customFormat="1" ht="17.100000000000001" customHeight="1">
      <c r="A168" s="14" t="s">
        <v>1587</v>
      </c>
      <c r="B168" s="12">
        <v>0</v>
      </c>
    </row>
    <row r="169" s="5" customFormat="1" ht="17.100000000000001" customHeight="1">
      <c r="A169" s="14" t="s">
        <v>1588</v>
      </c>
      <c r="B169" s="12">
        <v>0</v>
      </c>
    </row>
    <row r="170" s="5" customFormat="1" ht="17.100000000000001" customHeight="1">
      <c r="A170" s="14" t="s">
        <v>1589</v>
      </c>
      <c r="B170" s="12">
        <v>0</v>
      </c>
    </row>
    <row r="171" s="5" customFormat="1" ht="17.100000000000001" customHeight="1">
      <c r="A171" s="19" t="s">
        <v>1590</v>
      </c>
      <c r="B171" s="12">
        <v>0</v>
      </c>
    </row>
    <row r="172" s="5" customFormat="1" ht="17.100000000000001" customHeight="1">
      <c r="A172" s="14" t="s">
        <v>1591</v>
      </c>
      <c r="B172" s="12">
        <v>0</v>
      </c>
    </row>
    <row r="173" s="5" customFormat="1" ht="17.100000000000001" customHeight="1">
      <c r="A173" s="14" t="s">
        <v>1592</v>
      </c>
      <c r="B173" s="12">
        <v>0</v>
      </c>
    </row>
    <row r="174" s="5" customFormat="1" ht="17.100000000000001" customHeight="1">
      <c r="A174" s="19" t="s">
        <v>1593</v>
      </c>
      <c r="B174" s="12">
        <v>0</v>
      </c>
    </row>
    <row r="175" s="5" customFormat="1" ht="17.100000000000001" customHeight="1">
      <c r="A175" s="14" t="s">
        <v>1594</v>
      </c>
      <c r="B175" s="12">
        <v>0</v>
      </c>
    </row>
    <row r="176" s="5" customFormat="1" ht="17.100000000000001" customHeight="1">
      <c r="A176" s="14" t="s">
        <v>1592</v>
      </c>
      <c r="B176" s="12">
        <v>0</v>
      </c>
    </row>
    <row r="177" s="5" customFormat="1" ht="17.100000000000001" customHeight="1">
      <c r="A177" s="19" t="s">
        <v>1595</v>
      </c>
      <c r="B177" s="12">
        <v>0</v>
      </c>
    </row>
    <row r="178" s="5" customFormat="1" ht="17.100000000000001" customHeight="1">
      <c r="A178" s="19" t="s">
        <v>1596</v>
      </c>
      <c r="B178" s="12">
        <v>0</v>
      </c>
    </row>
    <row r="179" s="5" customFormat="1" ht="17.100000000000001" customHeight="1">
      <c r="A179" s="19" t="s">
        <v>835</v>
      </c>
      <c r="B179" s="12">
        <v>0</v>
      </c>
    </row>
    <row r="180" s="5" customFormat="1" ht="17.100000000000001" customHeight="1">
      <c r="A180" s="14" t="s">
        <v>1597</v>
      </c>
      <c r="B180" s="12">
        <v>0</v>
      </c>
    </row>
    <row r="181" s="5" customFormat="1" ht="17.100000000000001" customHeight="1">
      <c r="A181" s="14" t="s">
        <v>1598</v>
      </c>
      <c r="B181" s="12">
        <v>0</v>
      </c>
    </row>
    <row r="182" s="5" customFormat="1" ht="17.100000000000001" customHeight="1">
      <c r="A182" s="14" t="s">
        <v>1599</v>
      </c>
      <c r="B182" s="12">
        <v>0</v>
      </c>
    </row>
    <row r="183" s="5" customFormat="1" ht="17.100000000000001" customHeight="1">
      <c r="A183" s="19" t="s">
        <v>1600</v>
      </c>
      <c r="B183" s="12">
        <v>0</v>
      </c>
    </row>
    <row r="184" s="5" customFormat="1" ht="17.100000000000001" customHeight="1">
      <c r="A184" s="19" t="s">
        <v>893</v>
      </c>
      <c r="B184" s="12">
        <v>0</v>
      </c>
    </row>
    <row r="185" s="5" customFormat="1" ht="17.100000000000001" customHeight="1">
      <c r="A185" s="14" t="s">
        <v>913</v>
      </c>
      <c r="B185" s="12">
        <v>0</v>
      </c>
    </row>
    <row r="186" s="5" customFormat="1" ht="17.100000000000001" customHeight="1">
      <c r="A186" s="14" t="s">
        <v>1601</v>
      </c>
      <c r="B186" s="12">
        <v>0</v>
      </c>
    </row>
    <row r="187" s="5" customFormat="1" ht="17.100000000000001" customHeight="1">
      <c r="A187" s="19" t="s">
        <v>1602</v>
      </c>
      <c r="B187" s="12">
        <v>0</v>
      </c>
    </row>
    <row r="188" s="5" customFormat="1" ht="17.100000000000001" customHeight="1">
      <c r="A188" s="19" t="s">
        <v>1142</v>
      </c>
      <c r="B188" s="12">
        <v>226667</v>
      </c>
    </row>
    <row r="189" s="5" customFormat="1" ht="17.100000000000001" customHeight="1">
      <c r="A189" s="14" t="s">
        <v>1603</v>
      </c>
      <c r="B189" s="12">
        <v>220407</v>
      </c>
    </row>
    <row r="190" s="5" customFormat="1" ht="17.100000000000001" customHeight="1">
      <c r="A190" s="14" t="s">
        <v>1604</v>
      </c>
      <c r="B190" s="12">
        <v>0</v>
      </c>
    </row>
    <row r="191" s="5" customFormat="1" ht="17.100000000000001" customHeight="1">
      <c r="A191" s="14" t="s">
        <v>1605</v>
      </c>
      <c r="B191" s="12">
        <v>136583</v>
      </c>
    </row>
    <row r="192" s="5" customFormat="1" ht="17.100000000000001" customHeight="1">
      <c r="A192" s="19" t="s">
        <v>1606</v>
      </c>
      <c r="B192" s="12">
        <v>83824</v>
      </c>
    </row>
    <row r="193" s="5" customFormat="1" ht="17.100000000000001" customHeight="1">
      <c r="A193" s="14" t="s">
        <v>1607</v>
      </c>
      <c r="B193" s="12">
        <v>0</v>
      </c>
    </row>
    <row r="194" s="5" customFormat="1" ht="17.100000000000001" customHeight="1">
      <c r="A194" s="14" t="s">
        <v>1608</v>
      </c>
      <c r="B194" s="12">
        <v>0</v>
      </c>
    </row>
    <row r="195" s="5" customFormat="1" ht="17.100000000000001" customHeight="1">
      <c r="A195" s="14" t="s">
        <v>1609</v>
      </c>
      <c r="B195" s="12">
        <v>0</v>
      </c>
    </row>
    <row r="196" s="5" customFormat="1" ht="17.100000000000001" customHeight="1">
      <c r="A196" s="14" t="s">
        <v>1610</v>
      </c>
      <c r="B196" s="12">
        <v>0</v>
      </c>
    </row>
    <row r="197" s="5" customFormat="1" ht="17.100000000000001" customHeight="1">
      <c r="A197" s="14" t="s">
        <v>1611</v>
      </c>
      <c r="B197" s="12">
        <v>0</v>
      </c>
    </row>
    <row r="198" s="5" customFormat="1" ht="17.100000000000001" customHeight="1">
      <c r="A198" s="14" t="s">
        <v>1612</v>
      </c>
      <c r="B198" s="12">
        <v>0</v>
      </c>
    </row>
    <row r="199" s="5" customFormat="1" ht="17.100000000000001" customHeight="1">
      <c r="A199" s="14" t="s">
        <v>1613</v>
      </c>
      <c r="B199" s="12">
        <v>0</v>
      </c>
    </row>
    <row r="200" s="5" customFormat="1" ht="17.100000000000001" customHeight="1">
      <c r="A200" s="14" t="s">
        <v>1614</v>
      </c>
      <c r="B200" s="12">
        <v>0</v>
      </c>
    </row>
    <row r="201" s="5" customFormat="1" ht="17.100000000000001" customHeight="1">
      <c r="A201" s="19" t="s">
        <v>1615</v>
      </c>
      <c r="B201" s="12">
        <v>0</v>
      </c>
    </row>
    <row r="202" s="5" customFormat="1" ht="17.100000000000001" customHeight="1">
      <c r="A202" s="19" t="s">
        <v>1616</v>
      </c>
      <c r="B202" s="12">
        <v>0</v>
      </c>
    </row>
    <row r="203" s="5" customFormat="1" ht="17.100000000000001" customHeight="1">
      <c r="A203" s="14" t="s">
        <v>1617</v>
      </c>
      <c r="B203" s="12">
        <v>6260</v>
      </c>
    </row>
    <row r="204" s="5" customFormat="1" ht="17.100000000000001" customHeight="1">
      <c r="A204" s="14" t="s">
        <v>1618</v>
      </c>
      <c r="B204" s="12">
        <v>0</v>
      </c>
    </row>
    <row r="205" s="5" customFormat="1" ht="17.100000000000001" customHeight="1">
      <c r="A205" s="14" t="s">
        <v>1619</v>
      </c>
      <c r="B205" s="12">
        <v>3883</v>
      </c>
    </row>
    <row r="206" s="5" customFormat="1" ht="17.100000000000001" customHeight="1">
      <c r="A206" s="14" t="s">
        <v>1620</v>
      </c>
      <c r="B206" s="12">
        <v>2119</v>
      </c>
    </row>
    <row r="207" s="5" customFormat="1" ht="17.100000000000001" customHeight="1">
      <c r="A207" s="14" t="s">
        <v>1621</v>
      </c>
      <c r="B207" s="12">
        <v>0</v>
      </c>
    </row>
    <row r="208" s="5" customFormat="1" ht="17.100000000000001" customHeight="1">
      <c r="A208" s="14" t="s">
        <v>1622</v>
      </c>
      <c r="B208" s="12">
        <v>32</v>
      </c>
    </row>
    <row r="209" s="5" customFormat="1" ht="17.100000000000001" customHeight="1">
      <c r="A209" s="14" t="s">
        <v>1623</v>
      </c>
      <c r="B209" s="12">
        <v>220</v>
      </c>
    </row>
    <row r="210" s="5" customFormat="1" ht="17.100000000000001" customHeight="1">
      <c r="A210" s="14" t="s">
        <v>1624</v>
      </c>
      <c r="B210" s="12">
        <v>0</v>
      </c>
    </row>
    <row r="211" s="5" customFormat="1" ht="17.100000000000001" customHeight="1">
      <c r="A211" s="14" t="s">
        <v>1625</v>
      </c>
      <c r="B211" s="12">
        <v>0</v>
      </c>
    </row>
    <row r="212" s="5" customFormat="1" ht="17.100000000000001" customHeight="1">
      <c r="A212" s="14" t="s">
        <v>1626</v>
      </c>
      <c r="B212" s="12">
        <v>0</v>
      </c>
    </row>
    <row r="213" s="5" customFormat="1" ht="17.100000000000001" customHeight="1">
      <c r="A213" s="14" t="s">
        <v>1627</v>
      </c>
      <c r="B213" s="12">
        <v>6</v>
      </c>
    </row>
    <row r="214" s="5" customFormat="1" ht="17.100000000000001" customHeight="1">
      <c r="A214" s="19" t="s">
        <v>1628</v>
      </c>
      <c r="B214" s="12">
        <v>0</v>
      </c>
    </row>
    <row r="215" s="5" customFormat="1" ht="17.100000000000001" customHeight="1">
      <c r="A215" s="19" t="s">
        <v>1065</v>
      </c>
      <c r="B215" s="12">
        <v>41905</v>
      </c>
    </row>
    <row r="216" s="5" customFormat="1" ht="17.100000000000001" customHeight="1">
      <c r="A216" s="14" t="s">
        <v>1629</v>
      </c>
      <c r="B216" s="12">
        <v>41905</v>
      </c>
    </row>
    <row r="217" s="5" customFormat="1" ht="17.100000000000001" customHeight="1">
      <c r="A217" s="14" t="s">
        <v>1630</v>
      </c>
      <c r="B217" s="12">
        <v>0</v>
      </c>
    </row>
    <row r="218" s="5" customFormat="1" ht="17.100000000000001" customHeight="1">
      <c r="A218" s="14" t="s">
        <v>1631</v>
      </c>
      <c r="B218" s="12">
        <v>0</v>
      </c>
    </row>
    <row r="219" s="5" customFormat="1" ht="17.100000000000001" customHeight="1">
      <c r="A219" s="14" t="s">
        <v>1632</v>
      </c>
      <c r="B219" s="12">
        <v>10261</v>
      </c>
    </row>
    <row r="220" s="5" customFormat="1" ht="17.100000000000001" customHeight="1">
      <c r="A220" s="14" t="s">
        <v>1633</v>
      </c>
      <c r="B220" s="12">
        <v>0</v>
      </c>
    </row>
    <row r="221" s="5" customFormat="1" ht="17.100000000000001" customHeight="1">
      <c r="A221" s="14" t="s">
        <v>1634</v>
      </c>
      <c r="B221" s="12">
        <v>0</v>
      </c>
    </row>
    <row r="222" s="5" customFormat="1" ht="17.100000000000001" customHeight="1">
      <c r="A222" s="14" t="s">
        <v>1635</v>
      </c>
      <c r="B222" s="12">
        <v>0</v>
      </c>
    </row>
    <row r="223" s="5" customFormat="1" ht="17.100000000000001" customHeight="1">
      <c r="A223" s="14" t="s">
        <v>1636</v>
      </c>
      <c r="B223" s="12">
        <v>0</v>
      </c>
    </row>
    <row r="224" s="5" customFormat="1" ht="17.100000000000001" customHeight="1">
      <c r="A224" s="14" t="s">
        <v>1637</v>
      </c>
      <c r="B224" s="12">
        <v>0</v>
      </c>
    </row>
    <row r="225" s="5" customFormat="1" ht="17.100000000000001" customHeight="1">
      <c r="A225" s="14" t="s">
        <v>1638</v>
      </c>
      <c r="B225" s="12">
        <v>0</v>
      </c>
    </row>
    <row r="226" s="5" customFormat="1" ht="17.100000000000001" customHeight="1">
      <c r="A226" s="14" t="s">
        <v>1639</v>
      </c>
      <c r="B226" s="12">
        <v>0</v>
      </c>
    </row>
    <row r="227" s="5" customFormat="1" ht="17.100000000000001" customHeight="1">
      <c r="A227" s="14" t="s">
        <v>1640</v>
      </c>
      <c r="B227" s="12">
        <v>1809</v>
      </c>
    </row>
    <row r="228" s="5" customFormat="1" ht="17.100000000000001" customHeight="1">
      <c r="A228" s="14" t="s">
        <v>1641</v>
      </c>
      <c r="B228" s="12">
        <v>0</v>
      </c>
    </row>
    <row r="229" s="5" customFormat="1" ht="17.100000000000001" customHeight="1">
      <c r="A229" s="14" t="s">
        <v>1642</v>
      </c>
      <c r="B229" s="12">
        <v>7754</v>
      </c>
    </row>
    <row r="230" s="5" customFormat="1" ht="17.100000000000001" customHeight="1">
      <c r="A230" s="14" t="s">
        <v>1643</v>
      </c>
      <c r="B230" s="12">
        <v>22081</v>
      </c>
    </row>
    <row r="231" s="5" customFormat="1" ht="17.100000000000001" customHeight="1">
      <c r="A231" s="19" t="s">
        <v>1644</v>
      </c>
      <c r="B231" s="12">
        <v>0</v>
      </c>
    </row>
    <row r="232" s="5" customFormat="1" ht="17.100000000000001" customHeight="1">
      <c r="A232" s="19" t="s">
        <v>1077</v>
      </c>
      <c r="B232" s="12">
        <v>311</v>
      </c>
    </row>
    <row r="233" s="5" customFormat="1" ht="17.100000000000001" customHeight="1">
      <c r="A233" s="14" t="s">
        <v>1645</v>
      </c>
      <c r="B233" s="12">
        <v>311</v>
      </c>
    </row>
    <row r="234" s="5" customFormat="1" ht="17.100000000000001" customHeight="1">
      <c r="A234" s="14" t="s">
        <v>1646</v>
      </c>
      <c r="B234" s="12">
        <v>0</v>
      </c>
    </row>
    <row r="235" s="5" customFormat="1" ht="17.100000000000001" customHeight="1">
      <c r="A235" s="14" t="s">
        <v>1647</v>
      </c>
      <c r="B235" s="12">
        <v>0</v>
      </c>
    </row>
    <row r="236" s="5" customFormat="1" ht="17.100000000000001" customHeight="1">
      <c r="A236" s="14" t="s">
        <v>1648</v>
      </c>
      <c r="B236" s="12">
        <v>19</v>
      </c>
    </row>
    <row r="237" s="5" customFormat="1" ht="17.100000000000001" customHeight="1">
      <c r="A237" s="14" t="s">
        <v>1649</v>
      </c>
      <c r="B237" s="12">
        <v>0</v>
      </c>
    </row>
    <row r="238" s="5" customFormat="1" ht="17.100000000000001" customHeight="1">
      <c r="A238" s="14" t="s">
        <v>1650</v>
      </c>
      <c r="B238" s="12">
        <v>0</v>
      </c>
    </row>
    <row r="239" s="5" customFormat="1" ht="17.100000000000001" customHeight="1">
      <c r="A239" s="14" t="s">
        <v>1651</v>
      </c>
      <c r="B239" s="12">
        <v>0</v>
      </c>
    </row>
    <row r="240" s="5" customFormat="1" ht="17.100000000000001" customHeight="1">
      <c r="A240" s="14" t="s">
        <v>1652</v>
      </c>
      <c r="B240" s="12">
        <v>0</v>
      </c>
    </row>
    <row r="241" s="5" customFormat="1" ht="17.100000000000001" customHeight="1">
      <c r="A241" s="14" t="s">
        <v>1653</v>
      </c>
      <c r="B241" s="12">
        <v>0</v>
      </c>
    </row>
    <row r="242" s="5" customFormat="1" ht="17.100000000000001" customHeight="1">
      <c r="A242" s="14" t="s">
        <v>1654</v>
      </c>
      <c r="B242" s="12">
        <v>0</v>
      </c>
    </row>
    <row r="243" s="5" customFormat="1" ht="17.100000000000001" customHeight="1">
      <c r="A243" s="14" t="s">
        <v>1655</v>
      </c>
      <c r="B243" s="12">
        <v>0</v>
      </c>
    </row>
    <row r="244" s="5" customFormat="1" ht="17.100000000000001" customHeight="1">
      <c r="A244" s="14" t="s">
        <v>1656</v>
      </c>
      <c r="B244" s="12">
        <v>0</v>
      </c>
    </row>
    <row r="245" s="5" customFormat="1" ht="17.100000000000001" customHeight="1">
      <c r="A245" s="14" t="s">
        <v>1657</v>
      </c>
      <c r="B245" s="12">
        <v>0</v>
      </c>
    </row>
    <row r="246" s="5" customFormat="1" ht="17.100000000000001" customHeight="1">
      <c r="A246" s="14" t="s">
        <v>1658</v>
      </c>
      <c r="B246" s="12">
        <v>21</v>
      </c>
    </row>
    <row r="247" s="5" customFormat="1" ht="17.100000000000001" customHeight="1">
      <c r="A247" s="14" t="s">
        <v>1659</v>
      </c>
      <c r="B247" s="12">
        <v>153</v>
      </c>
    </row>
    <row r="248" s="5" customFormat="1" ht="17.100000000000001" customHeight="1">
      <c r="A248" s="17" t="s">
        <v>1660</v>
      </c>
      <c r="B248" s="12">
        <v>118</v>
      </c>
    </row>
    <row r="249" s="5" customFormat="1" ht="17.100000000000001" customHeight="1">
      <c r="A249" s="17" t="s">
        <v>1661</v>
      </c>
      <c r="B249" s="12">
        <v>0</v>
      </c>
    </row>
    <row r="250" s="5" customFormat="1" ht="18.75" customHeight="1">
      <c r="A250" s="18" t="s">
        <v>1105</v>
      </c>
      <c r="B250" s="12">
        <v>0</v>
      </c>
    </row>
    <row r="251" ht="15.75">
      <c r="A251" s="18" t="s">
        <v>1662</v>
      </c>
      <c r="B251" s="12">
        <v>0</v>
      </c>
    </row>
    <row r="252" ht="15.75">
      <c r="A252" s="18" t="s">
        <v>1663</v>
      </c>
      <c r="B252" s="12">
        <v>0</v>
      </c>
    </row>
    <row r="253" ht="15.75">
      <c r="A253" s="18" t="s">
        <v>1664</v>
      </c>
      <c r="B253" s="12">
        <v>0</v>
      </c>
    </row>
    <row r="254" ht="15.75">
      <c r="A254" s="18" t="s">
        <v>1665</v>
      </c>
      <c r="B254" s="12">
        <v>0</v>
      </c>
    </row>
    <row r="255" ht="15.75">
      <c r="A255" s="18" t="s">
        <v>1666</v>
      </c>
      <c r="B255" s="12">
        <v>0</v>
      </c>
    </row>
    <row r="256" ht="15.75">
      <c r="A256" s="18" t="s">
        <v>1667</v>
      </c>
      <c r="B256" s="12">
        <v>0</v>
      </c>
    </row>
    <row r="257" ht="15.75">
      <c r="A257" s="18" t="s">
        <v>1668</v>
      </c>
      <c r="B257" s="12">
        <v>0</v>
      </c>
    </row>
    <row r="258" ht="15.75">
      <c r="A258" s="18" t="s">
        <v>1669</v>
      </c>
      <c r="B258" s="12">
        <v>0</v>
      </c>
    </row>
    <row r="259" ht="15.75">
      <c r="A259" s="18" t="s">
        <v>1670</v>
      </c>
      <c r="B259" s="12">
        <v>0</v>
      </c>
    </row>
    <row r="260" ht="15.75">
      <c r="A260" s="18" t="s">
        <v>1671</v>
      </c>
      <c r="B260" s="12">
        <v>0</v>
      </c>
    </row>
    <row r="261" ht="15.75">
      <c r="A261" s="18" t="s">
        <v>1672</v>
      </c>
      <c r="B261" s="12">
        <v>0</v>
      </c>
    </row>
    <row r="262" ht="15.75">
      <c r="A262" s="17" t="s">
        <v>1673</v>
      </c>
      <c r="B262" s="12">
        <v>0</v>
      </c>
    </row>
    <row r="263" ht="15.75">
      <c r="A263" s="18" t="s">
        <v>1674</v>
      </c>
      <c r="B263" s="12">
        <v>0</v>
      </c>
    </row>
    <row r="264" ht="15.75">
      <c r="A264" s="18" t="s">
        <v>872</v>
      </c>
      <c r="B264" s="12">
        <v>0</v>
      </c>
    </row>
    <row r="265" ht="15.75">
      <c r="A265" s="18" t="s">
        <v>917</v>
      </c>
      <c r="B265" s="12">
        <v>0</v>
      </c>
    </row>
    <row r="266" ht="15.75">
      <c r="A266" s="18" t="s">
        <v>1675</v>
      </c>
      <c r="B266" s="12">
        <v>0</v>
      </c>
    </row>
    <row r="267" ht="15.75">
      <c r="A267" s="18" t="s">
        <v>1676</v>
      </c>
      <c r="B267" s="12">
        <v>0</v>
      </c>
    </row>
    <row r="268" ht="15.75">
      <c r="A268" s="18" t="s">
        <v>1677</v>
      </c>
      <c r="B268" s="12">
        <v>0</v>
      </c>
    </row>
    <row r="269" ht="15.75">
      <c r="A269" s="5" t="s">
        <v>1678</v>
      </c>
      <c r="B269" s="5">
        <v>0</v>
      </c>
    </row>
  </sheetData>
  <autoFilter ref="$A$3:$B$269"/>
  <mergeCells count="3">
    <mergeCell ref="A1:B1"/>
    <mergeCell ref="A2:B2"/>
    <mergeCell ref="A3:B3"/>
  </mergeCells>
  <printOptions headings="0" gridLines="0"/>
  <pageMargins left="0.7083330000000001" right="0.74791700000000005" top="1" bottom="1" header="0"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3" topLeftCell="B4" activePane="bottomRight" state="frozen"/>
      <selection activeCell="A16" activeCellId="0" sqref="A16"/>
    </sheetView>
  </sheetViews>
  <sheetFormatPr baseColWidth="8" defaultColWidth="9.125" defaultRowHeight="15.75" customHeight="1"/>
  <cols>
    <col customWidth="1" min="1" max="1" style="5" width="48.625"/>
    <col customWidth="1" min="2" max="2" style="5" width="21.375"/>
    <col customWidth="1" min="3" max="257" style="5" width="9.125"/>
  </cols>
  <sheetData>
    <row r="1" s="5" customFormat="1" ht="46.5" customHeight="1">
      <c r="A1" s="20" t="s">
        <v>1679</v>
      </c>
      <c r="B1" s="20"/>
    </row>
    <row r="2" s="5" customFormat="1" ht="16.899999999999999" customHeight="1">
      <c r="A2" s="7" t="s">
        <v>37</v>
      </c>
      <c r="B2" s="7"/>
    </row>
    <row r="3" s="5" customFormat="1" ht="16.899999999999999" customHeight="1">
      <c r="A3" s="9" t="s">
        <v>38</v>
      </c>
      <c r="B3" s="9" t="s">
        <v>39</v>
      </c>
    </row>
    <row r="4" s="5" customFormat="1" ht="16.899999999999999" customHeight="1">
      <c r="A4" s="16" t="s">
        <v>1378</v>
      </c>
      <c r="B4" s="12">
        <v>125561</v>
      </c>
    </row>
    <row r="5" s="5" customFormat="1" ht="16.899999999999999" customHeight="1">
      <c r="A5" s="19" t="s">
        <v>1379</v>
      </c>
      <c r="B5" s="12">
        <v>117521</v>
      </c>
    </row>
    <row r="6" s="5" customFormat="1" ht="16.899999999999999" customHeight="1">
      <c r="A6" s="19" t="s">
        <v>1380</v>
      </c>
      <c r="B6" s="12">
        <v>0</v>
      </c>
    </row>
    <row r="7" s="5" customFormat="1" ht="16.899999999999999" customHeight="1">
      <c r="A7" s="14" t="s">
        <v>1381</v>
      </c>
      <c r="B7" s="12">
        <v>0</v>
      </c>
    </row>
    <row r="8" s="5" customFormat="1" ht="16.899999999999999" customHeight="1">
      <c r="A8" s="14" t="s">
        <v>1382</v>
      </c>
      <c r="B8" s="12">
        <v>0</v>
      </c>
    </row>
    <row r="9" s="5" customFormat="1" ht="16.899999999999999" customHeight="1">
      <c r="A9" s="19" t="s">
        <v>1383</v>
      </c>
      <c r="B9" s="12">
        <v>0</v>
      </c>
    </row>
    <row r="10" s="5" customFormat="1" ht="16.899999999999999" customHeight="1">
      <c r="A10" s="19" t="s">
        <v>1384</v>
      </c>
      <c r="B10" s="12">
        <v>0</v>
      </c>
    </row>
    <row r="11" s="5" customFormat="1" ht="16.899999999999999" customHeight="1">
      <c r="A11" s="19" t="s">
        <v>1385</v>
      </c>
      <c r="B11" s="12">
        <v>0</v>
      </c>
    </row>
    <row r="12" s="5" customFormat="1" ht="16.899999999999999" customHeight="1">
      <c r="A12" s="19" t="s">
        <v>1386</v>
      </c>
      <c r="B12" s="12">
        <v>0</v>
      </c>
    </row>
    <row r="13" s="5" customFormat="1" ht="16.899999999999999" customHeight="1">
      <c r="A13" s="19" t="s">
        <v>1387</v>
      </c>
      <c r="B13" s="12">
        <v>0</v>
      </c>
    </row>
    <row r="14" s="5" customFormat="1" ht="16.899999999999999" customHeight="1">
      <c r="A14" s="19" t="s">
        <v>1388</v>
      </c>
      <c r="B14" s="12">
        <v>10062</v>
      </c>
    </row>
    <row r="15" s="5" customFormat="1" ht="16.899999999999999" customHeight="1">
      <c r="A15" s="19" t="s">
        <v>1389</v>
      </c>
      <c r="B15" s="12">
        <v>0</v>
      </c>
    </row>
    <row r="16" s="5" customFormat="1" ht="16.899999999999999" customHeight="1">
      <c r="A16" s="19" t="s">
        <v>1390</v>
      </c>
      <c r="B16" s="12">
        <v>101879</v>
      </c>
    </row>
    <row r="17" s="5" customFormat="1" ht="16.899999999999999" customHeight="1">
      <c r="A17" s="14" t="s">
        <v>1391</v>
      </c>
      <c r="B17" s="12">
        <v>100368</v>
      </c>
    </row>
    <row r="18" s="5" customFormat="1" ht="16.899999999999999" customHeight="1">
      <c r="A18" s="14" t="s">
        <v>1392</v>
      </c>
      <c r="B18" s="12">
        <v>2568</v>
      </c>
    </row>
    <row r="19" s="5" customFormat="1" ht="16.899999999999999" customHeight="1">
      <c r="A19" s="14" t="s">
        <v>1393</v>
      </c>
      <c r="B19" s="12">
        <v>0</v>
      </c>
    </row>
    <row r="20" s="5" customFormat="1" ht="16.899999999999999" customHeight="1">
      <c r="A20" s="14" t="s">
        <v>1394</v>
      </c>
      <c r="B20" s="12">
        <v>-1057</v>
      </c>
    </row>
    <row r="21" s="5" customFormat="1" ht="16.899999999999999" customHeight="1">
      <c r="A21" s="14" t="s">
        <v>1395</v>
      </c>
      <c r="B21" s="12">
        <v>0</v>
      </c>
    </row>
    <row r="22" s="5" customFormat="1" ht="16.899999999999999" customHeight="1">
      <c r="A22" s="19" t="s">
        <v>1396</v>
      </c>
      <c r="B22" s="12">
        <v>0</v>
      </c>
    </row>
    <row r="23" s="5" customFormat="1" ht="16.899999999999999" customHeight="1">
      <c r="A23" s="19" t="s">
        <v>1397</v>
      </c>
      <c r="B23" s="12">
        <v>0</v>
      </c>
    </row>
    <row r="24" s="5" customFormat="1" ht="16.899999999999999" customHeight="1">
      <c r="A24" s="14" t="s">
        <v>1398</v>
      </c>
      <c r="B24" s="12">
        <v>0</v>
      </c>
    </row>
    <row r="25" s="5" customFormat="1" ht="16.899999999999999" customHeight="1">
      <c r="A25" s="14" t="s">
        <v>1399</v>
      </c>
      <c r="B25" s="12">
        <v>0</v>
      </c>
    </row>
    <row r="26" s="5" customFormat="1" ht="16.899999999999999" customHeight="1">
      <c r="A26" s="19" t="s">
        <v>1400</v>
      </c>
      <c r="B26" s="12">
        <v>0</v>
      </c>
    </row>
    <row r="27" s="5" customFormat="1" ht="16.899999999999999" customHeight="1">
      <c r="A27" s="19" t="s">
        <v>1401</v>
      </c>
      <c r="B27" s="12">
        <v>0</v>
      </c>
    </row>
    <row r="28" s="5" customFormat="1" ht="16.899999999999999" customHeight="1">
      <c r="A28" s="19" t="s">
        <v>1402</v>
      </c>
      <c r="B28" s="12">
        <v>0</v>
      </c>
    </row>
    <row r="29" s="5" customFormat="1" ht="16.899999999999999" customHeight="1">
      <c r="A29" s="19" t="s">
        <v>1403</v>
      </c>
      <c r="B29" s="12">
        <v>0</v>
      </c>
    </row>
    <row r="30" s="5" customFormat="1" ht="16.899999999999999" customHeight="1">
      <c r="A30" s="14" t="s">
        <v>1404</v>
      </c>
      <c r="B30" s="12">
        <v>0</v>
      </c>
    </row>
    <row r="31" s="5" customFormat="1" ht="16.899999999999999" customHeight="1">
      <c r="A31" s="14" t="s">
        <v>1405</v>
      </c>
      <c r="B31" s="12">
        <v>0</v>
      </c>
    </row>
    <row r="32" s="5" customFormat="1" ht="16.899999999999999" customHeight="1">
      <c r="A32" s="19" t="s">
        <v>1406</v>
      </c>
      <c r="B32" s="12">
        <v>1807</v>
      </c>
    </row>
    <row r="33" s="5" customFormat="1" ht="16.899999999999999" customHeight="1">
      <c r="A33" s="19" t="s">
        <v>1407</v>
      </c>
      <c r="B33" s="12">
        <v>0</v>
      </c>
    </row>
    <row r="34" s="5" customFormat="1" ht="16.899999999999999" customHeight="1">
      <c r="A34" s="19" t="s">
        <v>1408</v>
      </c>
      <c r="B34" s="12">
        <v>0</v>
      </c>
    </row>
    <row r="35" s="5" customFormat="1" ht="16.899999999999999" customHeight="1">
      <c r="A35" s="14" t="s">
        <v>1409</v>
      </c>
      <c r="B35" s="12">
        <v>0</v>
      </c>
    </row>
    <row r="36" s="5" customFormat="1" ht="16.899999999999999" customHeight="1">
      <c r="A36" s="14" t="s">
        <v>1410</v>
      </c>
      <c r="B36" s="12">
        <v>0</v>
      </c>
    </row>
    <row r="37" s="5" customFormat="1" ht="16.899999999999999" customHeight="1">
      <c r="A37" s="19" t="s">
        <v>1411</v>
      </c>
      <c r="B37" s="12">
        <v>0</v>
      </c>
    </row>
    <row r="38" s="5" customFormat="1" ht="16.899999999999999" customHeight="1">
      <c r="A38" s="19" t="s">
        <v>1412</v>
      </c>
      <c r="B38" s="12">
        <v>0</v>
      </c>
    </row>
    <row r="39" s="5" customFormat="1" ht="17.100000000000001" customHeight="1">
      <c r="A39" s="19" t="s">
        <v>1413</v>
      </c>
      <c r="B39" s="12">
        <v>0</v>
      </c>
    </row>
    <row r="40" s="5" customFormat="1" ht="17.100000000000001" customHeight="1">
      <c r="A40" s="19" t="s">
        <v>1414</v>
      </c>
      <c r="B40" s="12">
        <v>0</v>
      </c>
    </row>
    <row r="41" s="5" customFormat="1" ht="17.100000000000001" customHeight="1">
      <c r="A41" s="19" t="s">
        <v>1415</v>
      </c>
      <c r="B41" s="12">
        <v>0</v>
      </c>
    </row>
    <row r="42" s="5" customFormat="1" ht="17.100000000000001" customHeight="1">
      <c r="A42" s="14" t="s">
        <v>1416</v>
      </c>
      <c r="B42" s="12">
        <v>0</v>
      </c>
    </row>
    <row r="43" s="5" customFormat="1" ht="16.899999999999999" customHeight="1">
      <c r="A43" s="14" t="s">
        <v>1417</v>
      </c>
      <c r="B43" s="12">
        <v>0</v>
      </c>
    </row>
    <row r="44" s="5" customFormat="1" ht="17.100000000000001" customHeight="1">
      <c r="A44" s="19" t="s">
        <v>1418</v>
      </c>
      <c r="B44" s="12">
        <v>3453</v>
      </c>
    </row>
    <row r="45" s="5" customFormat="1" ht="17.100000000000001" customHeight="1">
      <c r="A45" s="19" t="s">
        <v>1419</v>
      </c>
      <c r="B45" s="12">
        <v>0</v>
      </c>
    </row>
    <row r="46" s="5" customFormat="1" ht="17.100000000000001" customHeight="1">
      <c r="A46" s="14" t="s">
        <v>1420</v>
      </c>
      <c r="B46" s="12">
        <v>0</v>
      </c>
    </row>
    <row r="47" s="5" customFormat="1" ht="17.100000000000001" customHeight="1">
      <c r="A47" s="14" t="s">
        <v>1421</v>
      </c>
      <c r="B47" s="12">
        <v>0</v>
      </c>
    </row>
    <row r="48" s="5" customFormat="1" ht="17.100000000000001" customHeight="1">
      <c r="A48" s="14" t="s">
        <v>1422</v>
      </c>
      <c r="B48" s="12">
        <v>0</v>
      </c>
    </row>
    <row r="49" s="5" customFormat="1" ht="17.100000000000001" customHeight="1">
      <c r="A49" s="14" t="s">
        <v>1423</v>
      </c>
      <c r="B49" s="12">
        <v>0</v>
      </c>
    </row>
    <row r="50" s="5" customFormat="1" ht="17.100000000000001" customHeight="1">
      <c r="A50" s="14" t="s">
        <v>1424</v>
      </c>
      <c r="B50" s="12">
        <v>0</v>
      </c>
    </row>
    <row r="51" s="5" customFormat="1" ht="17.100000000000001" customHeight="1">
      <c r="A51" s="14" t="s">
        <v>1425</v>
      </c>
      <c r="B51" s="12">
        <v>0</v>
      </c>
    </row>
    <row r="52" s="5" customFormat="1" ht="16.899999999999999" customHeight="1">
      <c r="A52" s="14" t="s">
        <v>1426</v>
      </c>
      <c r="B52" s="22">
        <v>0</v>
      </c>
    </row>
    <row r="53" s="5" customFormat="1" ht="17.100000000000001" customHeight="1">
      <c r="A53" s="83" t="s">
        <v>1427</v>
      </c>
      <c r="B53" s="12">
        <v>0</v>
      </c>
    </row>
    <row r="54" s="5" customFormat="1" ht="17.100000000000001" customHeight="1">
      <c r="A54" s="19" t="s">
        <v>1428</v>
      </c>
      <c r="B54" s="15">
        <v>320</v>
      </c>
    </row>
    <row r="55" s="5" customFormat="1" ht="17.100000000000001" customHeight="1">
      <c r="A55" s="19" t="s">
        <v>1429</v>
      </c>
      <c r="B55" s="12">
        <v>8040</v>
      </c>
    </row>
    <row r="56" s="5" customFormat="1" ht="16.899999999999999" customHeight="1">
      <c r="A56" s="19" t="s">
        <v>1430</v>
      </c>
      <c r="B56" s="12">
        <v>0</v>
      </c>
    </row>
    <row r="57" s="5" customFormat="1" ht="17.100000000000001" customHeight="1">
      <c r="A57" s="19" t="s">
        <v>1431</v>
      </c>
      <c r="B57" s="12">
        <v>0</v>
      </c>
    </row>
    <row r="58" s="5" customFormat="1" ht="15.6" customHeight="1">
      <c r="A58" s="19" t="s">
        <v>1432</v>
      </c>
      <c r="B58" s="12">
        <v>3204</v>
      </c>
    </row>
    <row r="59" ht="15.75">
      <c r="A59" s="14" t="s">
        <v>1433</v>
      </c>
      <c r="B59" s="12">
        <v>0</v>
      </c>
    </row>
    <row r="60" ht="15.75">
      <c r="A60" s="14" t="s">
        <v>1434</v>
      </c>
      <c r="B60" s="12">
        <v>3204</v>
      </c>
    </row>
    <row r="61" ht="15.75">
      <c r="A61" s="14" t="s">
        <v>1435</v>
      </c>
      <c r="B61" s="12">
        <v>0</v>
      </c>
    </row>
    <row r="62" ht="15.75">
      <c r="A62" s="19" t="s">
        <v>1436</v>
      </c>
      <c r="B62" s="12">
        <v>0</v>
      </c>
    </row>
    <row r="63" ht="15.75">
      <c r="A63" s="19" t="s">
        <v>1437</v>
      </c>
      <c r="B63" s="12">
        <v>0</v>
      </c>
    </row>
    <row r="64" ht="15.75">
      <c r="A64" s="19" t="s">
        <v>1438</v>
      </c>
      <c r="B64" s="12">
        <v>0</v>
      </c>
    </row>
    <row r="65" ht="15.75">
      <c r="A65" s="19" t="s">
        <v>1439</v>
      </c>
      <c r="B65" s="12">
        <v>0</v>
      </c>
    </row>
    <row r="66" ht="15.75">
      <c r="A66" s="19" t="s">
        <v>1440</v>
      </c>
      <c r="B66" s="12">
        <v>0</v>
      </c>
    </row>
    <row r="67" ht="15.75">
      <c r="A67" s="19" t="s">
        <v>1441</v>
      </c>
      <c r="B67" s="12">
        <v>0</v>
      </c>
    </row>
    <row r="68" ht="15.75">
      <c r="A68" s="14" t="s">
        <v>1442</v>
      </c>
      <c r="B68" s="12">
        <v>0</v>
      </c>
    </row>
    <row r="69" ht="15.75">
      <c r="A69" s="14" t="s">
        <v>1443</v>
      </c>
      <c r="B69" s="12">
        <v>0</v>
      </c>
    </row>
    <row r="70" ht="15.75">
      <c r="A70" s="19" t="s">
        <v>1444</v>
      </c>
      <c r="B70" s="12">
        <v>0</v>
      </c>
    </row>
    <row r="71" ht="15.75">
      <c r="A71" s="19" t="s">
        <v>1445</v>
      </c>
      <c r="B71" s="12">
        <v>4836</v>
      </c>
    </row>
    <row r="72" ht="15.75">
      <c r="A72" s="14" t="s">
        <v>1446</v>
      </c>
      <c r="B72" s="12">
        <v>4836</v>
      </c>
    </row>
    <row r="73" ht="15.75">
      <c r="A73" s="14" t="s">
        <v>1447</v>
      </c>
      <c r="B73" s="12">
        <v>0</v>
      </c>
    </row>
  </sheetData>
  <autoFilter ref="$A$3:$B$73"/>
  <mergeCells count="2">
    <mergeCell ref="A1:B1"/>
    <mergeCell ref="A2:B2"/>
  </mergeCells>
  <printOptions headings="0" gridLines="0"/>
  <pageMargins left="0.7083330000000001" right="1.1020829999999999" top="0.59027799999999997" bottom="0.432639" header="0" footer="0"/>
  <pageSetup paperSize="9" scale="99" firstPageNumber="1" fitToWidth="1" fitToHeight="1" pageOrder="downThenOver" orientation="portrait" usePrinterDefaults="1" blackAndWhite="0" draft="0" cellComments="none" useFirstPageNumber="0" errors="displayed" horizontalDpi="600" verticalDpi="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A16" activeCellId="0" sqref="A16"/>
    </sheetView>
  </sheetViews>
  <sheetFormatPr baseColWidth="8" defaultColWidth="9.125" defaultRowHeight="15.75" customHeight="1"/>
  <cols>
    <col customWidth="1" min="1" max="1" style="5" width="54.75"/>
    <col customWidth="1" min="2" max="2" style="5" width="23.375"/>
    <col customWidth="1" min="3" max="257" style="5" width="9.125"/>
  </cols>
  <sheetData>
    <row r="1" s="5" customFormat="1" ht="48.75" customHeight="1">
      <c r="A1" s="20" t="s">
        <v>1680</v>
      </c>
      <c r="B1" s="20"/>
    </row>
    <row r="2" s="5" customFormat="1" ht="15.6" customHeight="1">
      <c r="A2" s="7"/>
      <c r="B2" s="7"/>
    </row>
    <row r="3" s="5" customFormat="1" ht="15.6" customHeight="1">
      <c r="A3" s="7" t="s">
        <v>37</v>
      </c>
      <c r="B3" s="7"/>
    </row>
    <row r="4" s="5" customFormat="1" ht="17.100000000000001" customHeight="1">
      <c r="A4" s="9" t="s">
        <v>38</v>
      </c>
      <c r="B4" s="9" t="s">
        <v>39</v>
      </c>
    </row>
    <row r="5" s="5" customFormat="1" ht="17.100000000000001" customHeight="1">
      <c r="A5" s="33" t="s">
        <v>1449</v>
      </c>
      <c r="B5" s="84">
        <f>SUM(XFD6,XFD14,XFD30,XFD42,XFD53,XFD111,XFD135,XFD179,XFD184,XFD188,XFD215,XFD232,XFD249)</f>
        <v>164637</v>
      </c>
    </row>
    <row r="6" s="5" customFormat="1" ht="17.100000000000001" customHeight="1">
      <c r="A6" s="47" t="s">
        <v>345</v>
      </c>
      <c r="B6" s="84">
        <f>XFD7</f>
        <v>0</v>
      </c>
    </row>
    <row r="7" s="5" customFormat="1" ht="17.100000000000001" customHeight="1">
      <c r="A7" s="47" t="s">
        <v>1450</v>
      </c>
      <c r="B7" s="84">
        <f>SUM(XFD8:XFD13)</f>
        <v>0</v>
      </c>
    </row>
    <row r="8" s="5" customFormat="1" ht="17.100000000000001" customHeight="1">
      <c r="A8" s="21" t="s">
        <v>1451</v>
      </c>
      <c r="B8" s="85">
        <v>0</v>
      </c>
    </row>
    <row r="9" s="5" customFormat="1" ht="17.100000000000001" customHeight="1">
      <c r="A9" s="21" t="s">
        <v>1452</v>
      </c>
      <c r="B9" s="85">
        <v>0</v>
      </c>
    </row>
    <row r="10" s="5" customFormat="1" ht="17.100000000000001" customHeight="1">
      <c r="A10" s="21" t="s">
        <v>1453</v>
      </c>
      <c r="B10" s="85">
        <v>0</v>
      </c>
    </row>
    <row r="11" s="5" customFormat="1" ht="17.100000000000001" customHeight="1">
      <c r="A11" s="21" t="s">
        <v>1454</v>
      </c>
      <c r="B11" s="85">
        <v>0</v>
      </c>
    </row>
    <row r="12" s="5" customFormat="1" ht="17.100000000000001" customHeight="1">
      <c r="A12" s="21" t="s">
        <v>1455</v>
      </c>
      <c r="B12" s="85">
        <v>0</v>
      </c>
    </row>
    <row r="13" s="5" customFormat="1" ht="17.100000000000001" customHeight="1">
      <c r="A13" s="21" t="s">
        <v>1456</v>
      </c>
      <c r="B13" s="85">
        <v>0</v>
      </c>
    </row>
    <row r="14" s="5" customFormat="1" ht="17.100000000000001" customHeight="1">
      <c r="A14" s="47" t="s">
        <v>394</v>
      </c>
      <c r="B14" s="84">
        <f>SUM(XFD15,XFD21,XFD27)</f>
        <v>0</v>
      </c>
    </row>
    <row r="15" s="5" customFormat="1" ht="17.100000000000001" customHeight="1">
      <c r="A15" s="47" t="s">
        <v>1457</v>
      </c>
      <c r="B15" s="84">
        <f>SUM(XFD16:XFD20)</f>
        <v>0</v>
      </c>
    </row>
    <row r="16" s="5" customFormat="1" ht="17.100000000000001" customHeight="1">
      <c r="A16" s="21" t="s">
        <v>1458</v>
      </c>
      <c r="B16" s="85">
        <v>0</v>
      </c>
    </row>
    <row r="17" s="5" customFormat="1" ht="17.100000000000001" customHeight="1">
      <c r="A17" s="21" t="s">
        <v>1459</v>
      </c>
      <c r="B17" s="85">
        <v>0</v>
      </c>
    </row>
    <row r="18" s="5" customFormat="1" ht="17.100000000000001" customHeight="1">
      <c r="A18" s="21" t="s">
        <v>1460</v>
      </c>
      <c r="B18" s="85">
        <v>0</v>
      </c>
    </row>
    <row r="19" s="5" customFormat="1" ht="17.100000000000001" customHeight="1">
      <c r="A19" s="21" t="s">
        <v>1461</v>
      </c>
      <c r="B19" s="85">
        <v>0</v>
      </c>
    </row>
    <row r="20" s="5" customFormat="1" ht="17.100000000000001" customHeight="1">
      <c r="A20" s="21" t="s">
        <v>1462</v>
      </c>
      <c r="B20" s="85">
        <v>0</v>
      </c>
    </row>
    <row r="21" s="5" customFormat="1" ht="17.100000000000001" customHeight="1">
      <c r="A21" s="47" t="s">
        <v>1463</v>
      </c>
      <c r="B21" s="84">
        <f>SUM(XFD22:XFD26)</f>
        <v>0</v>
      </c>
    </row>
    <row r="22" s="5" customFormat="1" ht="17.100000000000001" customHeight="1">
      <c r="A22" s="21" t="s">
        <v>1464</v>
      </c>
      <c r="B22" s="85">
        <v>0</v>
      </c>
    </row>
    <row r="23" s="5" customFormat="1" ht="17.100000000000001" customHeight="1">
      <c r="A23" s="21" t="s">
        <v>1465</v>
      </c>
      <c r="B23" s="85">
        <v>0</v>
      </c>
    </row>
    <row r="24" s="5" customFormat="1" ht="17.100000000000001" customHeight="1">
      <c r="A24" s="21" t="s">
        <v>1466</v>
      </c>
      <c r="B24" s="85">
        <v>0</v>
      </c>
    </row>
    <row r="25" s="5" customFormat="1" ht="17.100000000000001" customHeight="1">
      <c r="A25" s="21" t="s">
        <v>1467</v>
      </c>
      <c r="B25" s="85">
        <v>0</v>
      </c>
    </row>
    <row r="26" s="5" customFormat="1" ht="17.100000000000001" customHeight="1">
      <c r="A26" s="21" t="s">
        <v>1468</v>
      </c>
      <c r="B26" s="85">
        <v>0</v>
      </c>
    </row>
    <row r="27" s="5" customFormat="1" ht="17.100000000000001" customHeight="1">
      <c r="A27" s="47" t="s">
        <v>1469</v>
      </c>
      <c r="B27" s="84">
        <f>SUM(XFD28:XFD29)</f>
        <v>0</v>
      </c>
    </row>
    <row r="28" s="5" customFormat="1" ht="17.100000000000001" customHeight="1">
      <c r="A28" s="21" t="s">
        <v>1470</v>
      </c>
      <c r="B28" s="85">
        <v>0</v>
      </c>
    </row>
    <row r="29" s="5" customFormat="1" ht="17.100000000000001" customHeight="1">
      <c r="A29" s="21" t="s">
        <v>1471</v>
      </c>
      <c r="B29" s="85">
        <v>0</v>
      </c>
    </row>
    <row r="30" s="5" customFormat="1" ht="17.100000000000001" customHeight="1">
      <c r="A30" s="47" t="s">
        <v>436</v>
      </c>
      <c r="B30" s="84">
        <f>SUM(XFD31,XFD35,XFD39)</f>
        <v>0</v>
      </c>
    </row>
    <row r="31" s="5" customFormat="1" ht="17.100000000000001" customHeight="1">
      <c r="A31" s="47" t="s">
        <v>1472</v>
      </c>
      <c r="B31" s="84">
        <f>SUM(XFD32:XFD34)</f>
        <v>0</v>
      </c>
    </row>
    <row r="32" s="5" customFormat="1" ht="17.100000000000001" customHeight="1">
      <c r="A32" s="21" t="s">
        <v>1473</v>
      </c>
      <c r="B32" s="85">
        <v>0</v>
      </c>
    </row>
    <row r="33" s="5" customFormat="1" ht="17.100000000000001" customHeight="1">
      <c r="A33" s="21" t="s">
        <v>1474</v>
      </c>
      <c r="B33" s="85">
        <v>0</v>
      </c>
    </row>
    <row r="34" s="5" customFormat="1" ht="17.100000000000001" customHeight="1">
      <c r="A34" s="21" t="s">
        <v>1475</v>
      </c>
      <c r="B34" s="85">
        <v>0</v>
      </c>
    </row>
    <row r="35" s="5" customFormat="1" ht="17.100000000000001" customHeight="1">
      <c r="A35" s="47" t="s">
        <v>1476</v>
      </c>
      <c r="B35" s="84">
        <f>SUM(XFD36:XFD38)</f>
        <v>0</v>
      </c>
    </row>
    <row r="36" s="5" customFormat="1" ht="17.100000000000001" customHeight="1">
      <c r="A36" s="21" t="s">
        <v>1473</v>
      </c>
      <c r="B36" s="85">
        <v>0</v>
      </c>
    </row>
    <row r="37" s="5" customFormat="1" ht="17.100000000000001" customHeight="1">
      <c r="A37" s="21" t="s">
        <v>1474</v>
      </c>
      <c r="B37" s="85">
        <v>0</v>
      </c>
    </row>
    <row r="38" s="5" customFormat="1" ht="17.100000000000001" customHeight="1">
      <c r="A38" s="21" t="s">
        <v>1477</v>
      </c>
      <c r="B38" s="85">
        <v>0</v>
      </c>
    </row>
    <row r="39" s="5" customFormat="1" ht="17.100000000000001" customHeight="1">
      <c r="A39" s="47" t="s">
        <v>1478</v>
      </c>
      <c r="B39" s="84">
        <f>SUM(XFD40:XFD41)</f>
        <v>0</v>
      </c>
    </row>
    <row r="40" s="5" customFormat="1" ht="17.100000000000001" customHeight="1">
      <c r="A40" s="21" t="s">
        <v>1474</v>
      </c>
      <c r="B40" s="85">
        <v>0</v>
      </c>
    </row>
    <row r="41" s="5" customFormat="1" ht="17.100000000000001" customHeight="1">
      <c r="A41" s="21" t="s">
        <v>1479</v>
      </c>
      <c r="B41" s="85">
        <v>0</v>
      </c>
    </row>
    <row r="42" s="5" customFormat="1" ht="17.100000000000001" customHeight="1">
      <c r="A42" s="47" t="s">
        <v>610</v>
      </c>
      <c r="B42" s="84">
        <f>SUM(XFD43,XFD48)</f>
        <v>0</v>
      </c>
    </row>
    <row r="43" s="5" customFormat="1" ht="17.100000000000001" customHeight="1">
      <c r="A43" s="47" t="s">
        <v>1480</v>
      </c>
      <c r="B43" s="84">
        <f>SUM(XFD44:XFD47)</f>
        <v>0</v>
      </c>
    </row>
    <row r="44" s="5" customFormat="1" ht="17.100000000000001" customHeight="1">
      <c r="A44" s="21" t="s">
        <v>1481</v>
      </c>
      <c r="B44" s="85">
        <v>0</v>
      </c>
    </row>
    <row r="45" s="5" customFormat="1" ht="17.100000000000001" customHeight="1">
      <c r="A45" s="21" t="s">
        <v>1482</v>
      </c>
      <c r="B45" s="85">
        <v>0</v>
      </c>
    </row>
    <row r="46" s="5" customFormat="1" ht="17.100000000000001" customHeight="1">
      <c r="A46" s="21" t="s">
        <v>1483</v>
      </c>
      <c r="B46" s="85">
        <v>0</v>
      </c>
    </row>
    <row r="47" s="5" customFormat="1" ht="17.100000000000001" customHeight="1">
      <c r="A47" s="21" t="s">
        <v>1484</v>
      </c>
      <c r="B47" s="85">
        <v>0</v>
      </c>
    </row>
    <row r="48" s="5" customFormat="1" ht="17.100000000000001" customHeight="1">
      <c r="A48" s="47" t="s">
        <v>1485</v>
      </c>
      <c r="B48" s="84">
        <f>SUM(XFD49:XFD52)</f>
        <v>0</v>
      </c>
    </row>
    <row r="49" s="5" customFormat="1" ht="17.100000000000001" customHeight="1">
      <c r="A49" s="21" t="s">
        <v>1486</v>
      </c>
      <c r="B49" s="85">
        <v>0</v>
      </c>
    </row>
    <row r="50" s="5" customFormat="1" ht="17.100000000000001" customHeight="1">
      <c r="A50" s="21" t="s">
        <v>1487</v>
      </c>
      <c r="B50" s="85">
        <v>0</v>
      </c>
    </row>
    <row r="51" s="5" customFormat="1" ht="17.100000000000001" customHeight="1">
      <c r="A51" s="21" t="s">
        <v>1488</v>
      </c>
      <c r="B51" s="85">
        <v>0</v>
      </c>
    </row>
    <row r="52" s="5" customFormat="1" ht="17.100000000000001" customHeight="1">
      <c r="A52" s="21" t="s">
        <v>1489</v>
      </c>
      <c r="B52" s="85">
        <v>0</v>
      </c>
    </row>
    <row r="53" s="5" customFormat="1" ht="17.100000000000001" customHeight="1">
      <c r="A53" s="47" t="s">
        <v>679</v>
      </c>
      <c r="B53" s="84">
        <f>SUM(XFD54,XFD70,XFD74:XFD75,XFD81,XFD85,XFD89,XFD93,XFD99,XFD102)</f>
        <v>83274</v>
      </c>
    </row>
    <row r="54" s="5" customFormat="1" ht="17.100000000000001" customHeight="1">
      <c r="A54" s="47" t="s">
        <v>1490</v>
      </c>
      <c r="B54" s="84">
        <f>SUM(XFD55:XFD69)</f>
        <v>64815</v>
      </c>
    </row>
    <row r="55" s="5" customFormat="1" ht="17.100000000000001" customHeight="1">
      <c r="A55" s="21" t="s">
        <v>1491</v>
      </c>
      <c r="B55" s="85">
        <v>1662</v>
      </c>
    </row>
    <row r="56" s="5" customFormat="1" ht="17.100000000000001" customHeight="1">
      <c r="A56" s="21" t="s">
        <v>1492</v>
      </c>
      <c r="B56" s="85">
        <v>0</v>
      </c>
    </row>
    <row r="57" s="5" customFormat="1" ht="17.100000000000001" customHeight="1">
      <c r="A57" s="21" t="s">
        <v>1493</v>
      </c>
      <c r="B57" s="85">
        <v>234</v>
      </c>
    </row>
    <row r="58" s="5" customFormat="1" ht="17.100000000000001" customHeight="1">
      <c r="A58" s="21" t="s">
        <v>1494</v>
      </c>
      <c r="B58" s="85">
        <v>7107</v>
      </c>
    </row>
    <row r="59" s="5" customFormat="1" ht="17.100000000000001" customHeight="1">
      <c r="A59" s="21" t="s">
        <v>1495</v>
      </c>
      <c r="B59" s="85">
        <v>0</v>
      </c>
    </row>
    <row r="60" s="5" customFormat="1" ht="17.100000000000001" customHeight="1">
      <c r="A60" s="21" t="s">
        <v>1496</v>
      </c>
      <c r="B60" s="85">
        <v>610</v>
      </c>
    </row>
    <row r="61" s="5" customFormat="1" ht="17.100000000000001" customHeight="1">
      <c r="A61" s="21" t="s">
        <v>1497</v>
      </c>
      <c r="B61" s="85">
        <v>0</v>
      </c>
    </row>
    <row r="62" s="5" customFormat="1" ht="17.100000000000001" customHeight="1">
      <c r="A62" s="21" t="s">
        <v>1498</v>
      </c>
      <c r="B62" s="85">
        <v>0</v>
      </c>
    </row>
    <row r="63" s="5" customFormat="1" ht="17.100000000000001" customHeight="1">
      <c r="A63" s="21" t="s">
        <v>1499</v>
      </c>
      <c r="B63" s="85">
        <v>0</v>
      </c>
    </row>
    <row r="64" s="5" customFormat="1" ht="17.100000000000001" customHeight="1">
      <c r="A64" s="21" t="s">
        <v>1500</v>
      </c>
      <c r="B64" s="85">
        <v>0</v>
      </c>
    </row>
    <row r="65" s="5" customFormat="1" ht="17.100000000000001" customHeight="1">
      <c r="A65" s="21" t="s">
        <v>974</v>
      </c>
      <c r="B65" s="85">
        <v>0</v>
      </c>
    </row>
    <row r="66" s="5" customFormat="1" ht="17.100000000000001" customHeight="1">
      <c r="A66" s="21" t="s">
        <v>1501</v>
      </c>
      <c r="B66" s="85">
        <v>0</v>
      </c>
    </row>
    <row r="67" s="5" customFormat="1" ht="17.100000000000001" customHeight="1">
      <c r="A67" s="21" t="s">
        <v>1502</v>
      </c>
      <c r="B67" s="85">
        <v>0</v>
      </c>
    </row>
    <row r="68" s="5" customFormat="1" ht="17.100000000000001" customHeight="1">
      <c r="A68" s="21" t="s">
        <v>1503</v>
      </c>
      <c r="B68" s="85">
        <v>0</v>
      </c>
    </row>
    <row r="69" s="5" customFormat="1" ht="17.100000000000001" customHeight="1">
      <c r="A69" s="21" t="s">
        <v>1504</v>
      </c>
      <c r="B69" s="85">
        <v>55202</v>
      </c>
    </row>
    <row r="70" s="5" customFormat="1" ht="17.100000000000001" customHeight="1">
      <c r="A70" s="47" t="s">
        <v>1505</v>
      </c>
      <c r="B70" s="84">
        <f>SUM(XFD71:XFD73)</f>
        <v>6995</v>
      </c>
    </row>
    <row r="71" s="5" customFormat="1" ht="17.100000000000001" customHeight="1">
      <c r="A71" s="21" t="s">
        <v>1491</v>
      </c>
      <c r="B71" s="85">
        <v>0</v>
      </c>
    </row>
    <row r="72" s="5" customFormat="1" ht="17.100000000000001" customHeight="1">
      <c r="A72" s="21" t="s">
        <v>1492</v>
      </c>
      <c r="B72" s="85">
        <v>0</v>
      </c>
    </row>
    <row r="73" s="5" customFormat="1" ht="17.100000000000001" customHeight="1">
      <c r="A73" s="21" t="s">
        <v>1506</v>
      </c>
      <c r="B73" s="85">
        <v>6995</v>
      </c>
    </row>
    <row r="74" s="5" customFormat="1" ht="17.100000000000001" customHeight="1">
      <c r="A74" s="47" t="s">
        <v>1507</v>
      </c>
      <c r="B74" s="85">
        <v>0</v>
      </c>
    </row>
    <row r="75" s="5" customFormat="1" ht="17.100000000000001" customHeight="1">
      <c r="A75" s="47" t="s">
        <v>1508</v>
      </c>
      <c r="B75" s="84">
        <f>SUM(XFD76:XFD80)</f>
        <v>4134</v>
      </c>
    </row>
    <row r="76" s="5" customFormat="1" ht="17.100000000000001" customHeight="1">
      <c r="A76" s="21" t="s">
        <v>1509</v>
      </c>
      <c r="B76" s="85">
        <v>519</v>
      </c>
    </row>
    <row r="77" s="5" customFormat="1" ht="17.100000000000001" customHeight="1">
      <c r="A77" s="21" t="s">
        <v>1510</v>
      </c>
      <c r="B77" s="85">
        <v>2188</v>
      </c>
    </row>
    <row r="78" s="5" customFormat="1" ht="17.100000000000001" customHeight="1">
      <c r="A78" s="21" t="s">
        <v>1511</v>
      </c>
      <c r="B78" s="85">
        <v>0</v>
      </c>
    </row>
    <row r="79" s="5" customFormat="1" ht="17.100000000000001" customHeight="1">
      <c r="A79" s="21" t="s">
        <v>1512</v>
      </c>
      <c r="B79" s="85">
        <v>0</v>
      </c>
    </row>
    <row r="80" s="5" customFormat="1" ht="17.100000000000001" customHeight="1">
      <c r="A80" s="21" t="s">
        <v>1513</v>
      </c>
      <c r="B80" s="85">
        <v>1427</v>
      </c>
    </row>
    <row r="81" s="5" customFormat="1" ht="17.100000000000001" customHeight="1">
      <c r="A81" s="47" t="s">
        <v>1514</v>
      </c>
      <c r="B81" s="84">
        <f>SUM(XFD82:XFD84)</f>
        <v>3430</v>
      </c>
    </row>
    <row r="82" s="5" customFormat="1" ht="17.100000000000001" customHeight="1">
      <c r="A82" s="21" t="s">
        <v>1515</v>
      </c>
      <c r="B82" s="85">
        <v>3430</v>
      </c>
    </row>
    <row r="83" s="5" customFormat="1" ht="17.100000000000001" customHeight="1">
      <c r="A83" s="21" t="s">
        <v>1516</v>
      </c>
      <c r="B83" s="85">
        <v>0</v>
      </c>
    </row>
    <row r="84" s="5" customFormat="1" ht="17.100000000000001" customHeight="1">
      <c r="A84" s="21" t="s">
        <v>1517</v>
      </c>
      <c r="B84" s="85">
        <v>0</v>
      </c>
    </row>
    <row r="85" s="5" customFormat="1" ht="17.100000000000001" customHeight="1">
      <c r="A85" s="47" t="s">
        <v>1518</v>
      </c>
      <c r="B85" s="84">
        <f>SUM(XFD86:XFD88)</f>
        <v>0</v>
      </c>
    </row>
    <row r="86" s="5" customFormat="1" ht="17.100000000000001" customHeight="1">
      <c r="A86" s="21" t="s">
        <v>1519</v>
      </c>
      <c r="B86" s="85">
        <v>0</v>
      </c>
    </row>
    <row r="87" s="5" customFormat="1" ht="17.100000000000001" customHeight="1">
      <c r="A87" s="21" t="s">
        <v>1520</v>
      </c>
      <c r="B87" s="85">
        <v>0</v>
      </c>
    </row>
    <row r="88" s="5" customFormat="1" ht="17.100000000000001" customHeight="1">
      <c r="A88" s="21" t="s">
        <v>1521</v>
      </c>
      <c r="B88" s="85">
        <v>0</v>
      </c>
    </row>
    <row r="89" s="5" customFormat="1" ht="17.100000000000001" customHeight="1">
      <c r="A89" s="47" t="s">
        <v>1522</v>
      </c>
      <c r="B89" s="84">
        <f>SUM(XFD90:XFD92)</f>
        <v>3900</v>
      </c>
    </row>
    <row r="90" s="5" customFormat="1" ht="17.100000000000001" customHeight="1">
      <c r="A90" s="21" t="s">
        <v>1519</v>
      </c>
      <c r="B90" s="85">
        <v>0</v>
      </c>
    </row>
    <row r="91" s="5" customFormat="1" ht="17.100000000000001" customHeight="1">
      <c r="A91" s="21" t="s">
        <v>1520</v>
      </c>
      <c r="B91" s="85">
        <v>0</v>
      </c>
    </row>
    <row r="92" s="5" customFormat="1" ht="17.100000000000001" customHeight="1">
      <c r="A92" s="21" t="s">
        <v>1523</v>
      </c>
      <c r="B92" s="85">
        <v>3900</v>
      </c>
    </row>
    <row r="93" s="5" customFormat="1" ht="17.100000000000001" customHeight="1">
      <c r="A93" s="47" t="s">
        <v>1524</v>
      </c>
      <c r="B93" s="84">
        <f>SUM(XFD94:XFD98)</f>
        <v>0</v>
      </c>
    </row>
    <row r="94" s="5" customFormat="1" ht="17.100000000000001" customHeight="1">
      <c r="A94" s="21" t="s">
        <v>1525</v>
      </c>
      <c r="B94" s="85">
        <v>0</v>
      </c>
    </row>
    <row r="95" s="5" customFormat="1" ht="17.100000000000001" customHeight="1">
      <c r="A95" s="21" t="s">
        <v>1526</v>
      </c>
      <c r="B95" s="85">
        <v>0</v>
      </c>
    </row>
    <row r="96" s="5" customFormat="1" ht="17.100000000000001" customHeight="1">
      <c r="A96" s="21" t="s">
        <v>1527</v>
      </c>
      <c r="B96" s="85">
        <v>0</v>
      </c>
    </row>
    <row r="97" s="5" customFormat="1" ht="17.100000000000001" customHeight="1">
      <c r="A97" s="21" t="s">
        <v>1528</v>
      </c>
      <c r="B97" s="85">
        <v>0</v>
      </c>
    </row>
    <row r="98" s="5" customFormat="1" ht="17.100000000000001" customHeight="1">
      <c r="A98" s="21" t="s">
        <v>1529</v>
      </c>
      <c r="B98" s="85">
        <v>0</v>
      </c>
    </row>
    <row r="99" s="5" customFormat="1" ht="17.100000000000001" customHeight="1">
      <c r="A99" s="47" t="s">
        <v>1530</v>
      </c>
      <c r="B99" s="84">
        <f>SUM(XFD100:XFD101)</f>
        <v>0</v>
      </c>
    </row>
    <row r="100" s="5" customFormat="1" ht="17.100000000000001" customHeight="1">
      <c r="A100" s="21" t="s">
        <v>1531</v>
      </c>
      <c r="B100" s="85">
        <v>0</v>
      </c>
    </row>
    <row r="101" s="5" customFormat="1" ht="17.100000000000001" customHeight="1">
      <c r="A101" s="21" t="s">
        <v>1532</v>
      </c>
      <c r="B101" s="85">
        <v>0</v>
      </c>
    </row>
    <row r="102" s="5" customFormat="1" ht="17.100000000000001" customHeight="1">
      <c r="A102" s="47" t="s">
        <v>1533</v>
      </c>
      <c r="B102" s="84">
        <f>SUM(XFD103:XFD110)</f>
        <v>0</v>
      </c>
    </row>
    <row r="103" s="5" customFormat="1" ht="17.100000000000001" customHeight="1">
      <c r="A103" s="21" t="s">
        <v>1519</v>
      </c>
      <c r="B103" s="85">
        <v>0</v>
      </c>
    </row>
    <row r="104" s="5" customFormat="1" ht="17.100000000000001" customHeight="1">
      <c r="A104" s="21" t="s">
        <v>1520</v>
      </c>
      <c r="B104" s="85">
        <v>0</v>
      </c>
    </row>
    <row r="105" s="5" customFormat="1" ht="17.100000000000001" customHeight="1">
      <c r="A105" s="21" t="s">
        <v>1534</v>
      </c>
      <c r="B105" s="85">
        <v>0</v>
      </c>
    </row>
    <row r="106" s="5" customFormat="1" ht="17.100000000000001" customHeight="1">
      <c r="A106" s="21" t="s">
        <v>1535</v>
      </c>
      <c r="B106" s="85">
        <v>0</v>
      </c>
    </row>
    <row r="107" s="5" customFormat="1" ht="17.100000000000001" customHeight="1">
      <c r="A107" s="21" t="s">
        <v>1536</v>
      </c>
      <c r="B107" s="85">
        <v>0</v>
      </c>
    </row>
    <row r="108" s="5" customFormat="1" ht="17.100000000000001" customHeight="1">
      <c r="A108" s="21" t="s">
        <v>1537</v>
      </c>
      <c r="B108" s="85">
        <v>0</v>
      </c>
    </row>
    <row r="109" s="5" customFormat="1" ht="17.100000000000001" customHeight="1">
      <c r="A109" s="21" t="s">
        <v>1538</v>
      </c>
      <c r="B109" s="85">
        <v>0</v>
      </c>
    </row>
    <row r="110" s="5" customFormat="1" ht="17.100000000000001" customHeight="1">
      <c r="A110" s="21" t="s">
        <v>1539</v>
      </c>
      <c r="B110" s="85">
        <v>0</v>
      </c>
    </row>
    <row r="111" s="5" customFormat="1" ht="17.100000000000001" customHeight="1">
      <c r="A111" s="47" t="s">
        <v>699</v>
      </c>
      <c r="B111" s="84">
        <f>SUM(XFD112,XFD117,XFD122,XFD127,XFD130)</f>
        <v>0</v>
      </c>
    </row>
    <row r="112" s="5" customFormat="1" ht="17.100000000000001" customHeight="1">
      <c r="A112" s="47" t="s">
        <v>1540</v>
      </c>
      <c r="B112" s="84">
        <f>SUM(XFD113:XFD116)</f>
        <v>0</v>
      </c>
    </row>
    <row r="113" s="5" customFormat="1" ht="17.100000000000001" customHeight="1">
      <c r="A113" s="21" t="s">
        <v>1474</v>
      </c>
      <c r="B113" s="85">
        <v>0</v>
      </c>
    </row>
    <row r="114" s="5" customFormat="1" ht="17.100000000000001" customHeight="1">
      <c r="A114" s="21" t="s">
        <v>1541</v>
      </c>
      <c r="B114" s="85">
        <v>0</v>
      </c>
    </row>
    <row r="115" s="5" customFormat="1" ht="17.100000000000001" customHeight="1">
      <c r="A115" s="21" t="s">
        <v>1542</v>
      </c>
      <c r="B115" s="85">
        <v>0</v>
      </c>
    </row>
    <row r="116" s="5" customFormat="1" ht="17.100000000000001" customHeight="1">
      <c r="A116" s="21" t="s">
        <v>1543</v>
      </c>
      <c r="B116" s="85">
        <v>0</v>
      </c>
    </row>
    <row r="117" s="5" customFormat="1" ht="17.100000000000001" customHeight="1">
      <c r="A117" s="47" t="s">
        <v>1544</v>
      </c>
      <c r="B117" s="84">
        <f>SUM(XFD118:XFD121)</f>
        <v>0</v>
      </c>
    </row>
    <row r="118" s="5" customFormat="1" ht="17.100000000000001" customHeight="1">
      <c r="A118" s="21" t="s">
        <v>1474</v>
      </c>
      <c r="B118" s="85">
        <v>0</v>
      </c>
    </row>
    <row r="119" s="5" customFormat="1" ht="17.100000000000001" customHeight="1">
      <c r="A119" s="21" t="s">
        <v>1541</v>
      </c>
      <c r="B119" s="85">
        <v>0</v>
      </c>
    </row>
    <row r="120" s="5" customFormat="1" ht="17.100000000000001" customHeight="1">
      <c r="A120" s="21" t="s">
        <v>1545</v>
      </c>
      <c r="B120" s="85">
        <v>0</v>
      </c>
    </row>
    <row r="121" s="5" customFormat="1" ht="17.100000000000001" customHeight="1">
      <c r="A121" s="21" t="s">
        <v>1546</v>
      </c>
      <c r="B121" s="85">
        <v>0</v>
      </c>
    </row>
    <row r="122" s="5" customFormat="1" ht="17.100000000000001" customHeight="1">
      <c r="A122" s="47" t="s">
        <v>1547</v>
      </c>
      <c r="B122" s="84">
        <f>SUM(XFD123:XFD126)</f>
        <v>0</v>
      </c>
    </row>
    <row r="123" s="5" customFormat="1" ht="17.100000000000001" customHeight="1">
      <c r="A123" s="21" t="s">
        <v>761</v>
      </c>
      <c r="B123" s="85">
        <v>0</v>
      </c>
    </row>
    <row r="124" s="5" customFormat="1" ht="17.100000000000001" customHeight="1">
      <c r="A124" s="21" t="s">
        <v>1548</v>
      </c>
      <c r="B124" s="85">
        <v>0</v>
      </c>
    </row>
    <row r="125" s="5" customFormat="1" ht="17.100000000000001" customHeight="1">
      <c r="A125" s="21" t="s">
        <v>1549</v>
      </c>
      <c r="B125" s="85">
        <v>0</v>
      </c>
    </row>
    <row r="126" s="5" customFormat="1" ht="17.100000000000001" customHeight="1">
      <c r="A126" s="21" t="s">
        <v>1550</v>
      </c>
      <c r="B126" s="85">
        <v>0</v>
      </c>
    </row>
    <row r="127" s="5" customFormat="1" ht="17.100000000000001" customHeight="1">
      <c r="A127" s="47" t="s">
        <v>1551</v>
      </c>
      <c r="B127" s="84">
        <f>SUM(XFD128:XFD129)</f>
        <v>0</v>
      </c>
    </row>
    <row r="128" s="5" customFormat="1" ht="17.100000000000001" customHeight="1">
      <c r="A128" s="21" t="s">
        <v>1552</v>
      </c>
      <c r="B128" s="85">
        <v>0</v>
      </c>
    </row>
    <row r="129" s="5" customFormat="1" ht="17.100000000000001" customHeight="1">
      <c r="A129" s="21" t="s">
        <v>1553</v>
      </c>
      <c r="B129" s="85">
        <v>0</v>
      </c>
    </row>
    <row r="130" s="5" customFormat="1" ht="17.100000000000001" customHeight="1">
      <c r="A130" s="47" t="s">
        <v>1554</v>
      </c>
      <c r="B130" s="84">
        <f>SUM(XFD131:XFD134)</f>
        <v>0</v>
      </c>
    </row>
    <row r="131" s="5" customFormat="1" ht="17.100000000000001" customHeight="1">
      <c r="A131" s="21" t="s">
        <v>1555</v>
      </c>
      <c r="B131" s="85">
        <v>0</v>
      </c>
    </row>
    <row r="132" s="5" customFormat="1" ht="17.100000000000001" customHeight="1">
      <c r="A132" s="21" t="s">
        <v>1556</v>
      </c>
      <c r="B132" s="85">
        <v>0</v>
      </c>
    </row>
    <row r="133" s="5" customFormat="1" ht="17.100000000000001" customHeight="1">
      <c r="A133" s="21" t="s">
        <v>1557</v>
      </c>
      <c r="B133" s="85">
        <v>0</v>
      </c>
    </row>
    <row r="134" s="5" customFormat="1" ht="17.100000000000001" customHeight="1">
      <c r="A134" s="21" t="s">
        <v>1558</v>
      </c>
      <c r="B134" s="85">
        <v>0</v>
      </c>
    </row>
    <row r="135" s="5" customFormat="1" ht="17.100000000000001" customHeight="1">
      <c r="A135" s="47" t="s">
        <v>790</v>
      </c>
      <c r="B135" s="84">
        <f>SUM(XFD136,XFD141,XFD146,XFD155,XFD162,XFD172,XFD175,XFD178)</f>
        <v>0</v>
      </c>
    </row>
    <row r="136" s="5" customFormat="1" ht="17.100000000000001" customHeight="1">
      <c r="A136" s="47" t="s">
        <v>1559</v>
      </c>
      <c r="B136" s="84">
        <f>SUM(XFD137:XFD140)</f>
        <v>0</v>
      </c>
    </row>
    <row r="137" s="5" customFormat="1" ht="17.100000000000001" customHeight="1">
      <c r="A137" s="21" t="s">
        <v>792</v>
      </c>
      <c r="B137" s="85">
        <v>0</v>
      </c>
    </row>
    <row r="138" s="5" customFormat="1" ht="17.100000000000001" customHeight="1">
      <c r="A138" s="21" t="s">
        <v>793</v>
      </c>
      <c r="B138" s="85">
        <v>0</v>
      </c>
    </row>
    <row r="139" s="5" customFormat="1" ht="17.100000000000001" customHeight="1">
      <c r="A139" s="21" t="s">
        <v>1560</v>
      </c>
      <c r="B139" s="85">
        <v>0</v>
      </c>
    </row>
    <row r="140" s="5" customFormat="1" ht="17.100000000000001" customHeight="1">
      <c r="A140" s="21" t="s">
        <v>1561</v>
      </c>
      <c r="B140" s="85">
        <v>0</v>
      </c>
    </row>
    <row r="141" s="5" customFormat="1" ht="17.100000000000001" customHeight="1">
      <c r="A141" s="47" t="s">
        <v>1562</v>
      </c>
      <c r="B141" s="84">
        <f>SUM(XFD142:XFD145)</f>
        <v>0</v>
      </c>
    </row>
    <row r="142" s="5" customFormat="1" ht="17.100000000000001" customHeight="1">
      <c r="A142" s="21" t="s">
        <v>1560</v>
      </c>
      <c r="B142" s="85">
        <v>0</v>
      </c>
    </row>
    <row r="143" s="5" customFormat="1" ht="17.100000000000001" customHeight="1">
      <c r="A143" s="21" t="s">
        <v>1563</v>
      </c>
      <c r="B143" s="85">
        <v>0</v>
      </c>
    </row>
    <row r="144" s="5" customFormat="1" ht="17.100000000000001" customHeight="1">
      <c r="A144" s="21" t="s">
        <v>1564</v>
      </c>
      <c r="B144" s="85">
        <v>0</v>
      </c>
    </row>
    <row r="145" s="5" customFormat="1" ht="17.100000000000001" customHeight="1">
      <c r="A145" s="21" t="s">
        <v>1565</v>
      </c>
      <c r="B145" s="85">
        <v>0</v>
      </c>
    </row>
    <row r="146" s="5" customFormat="1" ht="17.100000000000001" customHeight="1">
      <c r="A146" s="47" t="s">
        <v>1566</v>
      </c>
      <c r="B146" s="84">
        <f>SUM(XFD147:XFD154)</f>
        <v>0</v>
      </c>
    </row>
    <row r="147" s="5" customFormat="1" ht="17.100000000000001" customHeight="1">
      <c r="A147" s="21" t="s">
        <v>1567</v>
      </c>
      <c r="B147" s="85">
        <v>0</v>
      </c>
    </row>
    <row r="148" s="5" customFormat="1" ht="17.100000000000001" customHeight="1">
      <c r="A148" s="21" t="s">
        <v>1568</v>
      </c>
      <c r="B148" s="85">
        <v>0</v>
      </c>
    </row>
    <row r="149" s="5" customFormat="1" ht="17.100000000000001" customHeight="1">
      <c r="A149" s="21" t="s">
        <v>1569</v>
      </c>
      <c r="B149" s="85">
        <v>0</v>
      </c>
    </row>
    <row r="150" s="5" customFormat="1" ht="17.100000000000001" customHeight="1">
      <c r="A150" s="21" t="s">
        <v>1570</v>
      </c>
      <c r="B150" s="85">
        <v>0</v>
      </c>
    </row>
    <row r="151" s="5" customFormat="1" ht="17.100000000000001" customHeight="1">
      <c r="A151" s="21" t="s">
        <v>1571</v>
      </c>
      <c r="B151" s="85">
        <v>0</v>
      </c>
    </row>
    <row r="152" s="5" customFormat="1" ht="17.100000000000001" customHeight="1">
      <c r="A152" s="21" t="s">
        <v>1572</v>
      </c>
      <c r="B152" s="85">
        <v>0</v>
      </c>
    </row>
    <row r="153" s="5" customFormat="1" ht="17.100000000000001" customHeight="1">
      <c r="A153" s="21" t="s">
        <v>1573</v>
      </c>
      <c r="B153" s="85">
        <v>0</v>
      </c>
    </row>
    <row r="154" s="5" customFormat="1" ht="17.100000000000001" customHeight="1">
      <c r="A154" s="21" t="s">
        <v>1574</v>
      </c>
      <c r="B154" s="85">
        <v>0</v>
      </c>
    </row>
    <row r="155" s="5" customFormat="1" ht="17.100000000000001" customHeight="1">
      <c r="A155" s="47" t="s">
        <v>1575</v>
      </c>
      <c r="B155" s="84">
        <f>SUM(XFD156:XFD161)</f>
        <v>0</v>
      </c>
    </row>
    <row r="156" s="5" customFormat="1" ht="17.100000000000001" customHeight="1">
      <c r="A156" s="21" t="s">
        <v>1576</v>
      </c>
      <c r="B156" s="85">
        <v>0</v>
      </c>
    </row>
    <row r="157" s="5" customFormat="1" ht="17.100000000000001" customHeight="1">
      <c r="A157" s="21" t="s">
        <v>1577</v>
      </c>
      <c r="B157" s="85">
        <v>0</v>
      </c>
    </row>
    <row r="158" s="5" customFormat="1" ht="17.100000000000001" customHeight="1">
      <c r="A158" s="21" t="s">
        <v>1578</v>
      </c>
      <c r="B158" s="85">
        <v>0</v>
      </c>
    </row>
    <row r="159" s="5" customFormat="1" ht="17.100000000000001" customHeight="1">
      <c r="A159" s="21" t="s">
        <v>1579</v>
      </c>
      <c r="B159" s="85">
        <v>0</v>
      </c>
    </row>
    <row r="160" s="5" customFormat="1" ht="17.100000000000001" customHeight="1">
      <c r="A160" s="21" t="s">
        <v>1580</v>
      </c>
      <c r="B160" s="85">
        <v>0</v>
      </c>
    </row>
    <row r="161" s="5" customFormat="1" ht="17.100000000000001" customHeight="1">
      <c r="A161" s="21" t="s">
        <v>1581</v>
      </c>
      <c r="B161" s="85">
        <v>0</v>
      </c>
    </row>
    <row r="162" s="5" customFormat="1" ht="17.100000000000001" customHeight="1">
      <c r="A162" s="47" t="s">
        <v>1582</v>
      </c>
      <c r="B162" s="84">
        <f>SUM(XFD163:XFD171)</f>
        <v>0</v>
      </c>
    </row>
    <row r="163" s="5" customFormat="1" ht="17.100000000000001" customHeight="1">
      <c r="A163" s="21" t="s">
        <v>1583</v>
      </c>
      <c r="B163" s="85">
        <v>0</v>
      </c>
    </row>
    <row r="164" s="5" customFormat="1" ht="17.100000000000001" customHeight="1">
      <c r="A164" s="21" t="s">
        <v>819</v>
      </c>
      <c r="B164" s="85">
        <v>0</v>
      </c>
    </row>
    <row r="165" s="5" customFormat="1" ht="17.100000000000001" customHeight="1">
      <c r="A165" s="21" t="s">
        <v>1584</v>
      </c>
      <c r="B165" s="85">
        <v>0</v>
      </c>
    </row>
    <row r="166" s="5" customFormat="1" ht="17.100000000000001" customHeight="1">
      <c r="A166" s="21" t="s">
        <v>1585</v>
      </c>
      <c r="B166" s="85">
        <v>0</v>
      </c>
    </row>
    <row r="167" s="5" customFormat="1" ht="17.100000000000001" customHeight="1">
      <c r="A167" s="21" t="s">
        <v>1586</v>
      </c>
      <c r="B167" s="85">
        <v>0</v>
      </c>
    </row>
    <row r="168" s="5" customFormat="1" ht="17.100000000000001" customHeight="1">
      <c r="A168" s="21" t="s">
        <v>1587</v>
      </c>
      <c r="B168" s="85">
        <v>0</v>
      </c>
    </row>
    <row r="169" s="5" customFormat="1" ht="17.100000000000001" customHeight="1">
      <c r="A169" s="21" t="s">
        <v>1588</v>
      </c>
      <c r="B169" s="85">
        <v>0</v>
      </c>
    </row>
    <row r="170" s="5" customFormat="1" ht="17.100000000000001" customHeight="1">
      <c r="A170" s="21" t="s">
        <v>1589</v>
      </c>
      <c r="B170" s="85">
        <v>0</v>
      </c>
    </row>
    <row r="171" s="5" customFormat="1" ht="17.100000000000001" customHeight="1">
      <c r="A171" s="21" t="s">
        <v>1590</v>
      </c>
      <c r="B171" s="85">
        <v>0</v>
      </c>
    </row>
    <row r="172" s="5" customFormat="1" ht="17.100000000000001" customHeight="1">
      <c r="A172" s="47" t="s">
        <v>1591</v>
      </c>
      <c r="B172" s="84">
        <f>SUM(XFD173:XFD174)</f>
        <v>0</v>
      </c>
    </row>
    <row r="173" s="5" customFormat="1" ht="17.100000000000001" customHeight="1">
      <c r="A173" s="21" t="s">
        <v>1592</v>
      </c>
      <c r="B173" s="85">
        <v>0</v>
      </c>
    </row>
    <row r="174" s="5" customFormat="1" ht="17.100000000000001" customHeight="1">
      <c r="A174" s="21" t="s">
        <v>1593</v>
      </c>
      <c r="B174" s="85">
        <v>0</v>
      </c>
    </row>
    <row r="175" s="5" customFormat="1" ht="17.100000000000001" customHeight="1">
      <c r="A175" s="47" t="s">
        <v>1594</v>
      </c>
      <c r="B175" s="84">
        <f>SUM(XFD176:XFD177)</f>
        <v>0</v>
      </c>
    </row>
    <row r="176" s="5" customFormat="1" ht="17.100000000000001" customHeight="1">
      <c r="A176" s="21" t="s">
        <v>1592</v>
      </c>
      <c r="B176" s="85">
        <v>0</v>
      </c>
    </row>
    <row r="177" s="5" customFormat="1" ht="17.100000000000001" customHeight="1">
      <c r="A177" s="21" t="s">
        <v>1595</v>
      </c>
      <c r="B177" s="85">
        <v>0</v>
      </c>
    </row>
    <row r="178" s="5" customFormat="1" ht="17.100000000000001" customHeight="1">
      <c r="A178" s="47" t="s">
        <v>1596</v>
      </c>
      <c r="B178" s="85">
        <v>0</v>
      </c>
    </row>
    <row r="179" s="5" customFormat="1" ht="17.100000000000001" customHeight="1">
      <c r="A179" s="47" t="s">
        <v>835</v>
      </c>
      <c r="B179" s="84">
        <f>XFD180</f>
        <v>0</v>
      </c>
    </row>
    <row r="180" s="5" customFormat="1" ht="17.100000000000001" customHeight="1">
      <c r="A180" s="47" t="s">
        <v>1597</v>
      </c>
      <c r="B180" s="84">
        <f>SUM(XFD181:XFD183)</f>
        <v>0</v>
      </c>
    </row>
    <row r="181" s="5" customFormat="1" ht="17.100000000000001" customHeight="1">
      <c r="A181" s="21" t="s">
        <v>1598</v>
      </c>
      <c r="B181" s="85">
        <v>0</v>
      </c>
    </row>
    <row r="182" s="5" customFormat="1" ht="17.100000000000001" customHeight="1">
      <c r="A182" s="21" t="s">
        <v>1599</v>
      </c>
      <c r="B182" s="85">
        <v>0</v>
      </c>
    </row>
    <row r="183" s="5" customFormat="1" ht="17.100000000000001" customHeight="1">
      <c r="A183" s="21" t="s">
        <v>1600</v>
      </c>
      <c r="B183" s="85">
        <v>0</v>
      </c>
    </row>
    <row r="184" s="5" customFormat="1" ht="17.100000000000001" customHeight="1">
      <c r="A184" s="47" t="s">
        <v>893</v>
      </c>
      <c r="B184" s="84">
        <f>XFD185</f>
        <v>0</v>
      </c>
    </row>
    <row r="185" s="5" customFormat="1" ht="17.100000000000001" customHeight="1">
      <c r="A185" s="47" t="s">
        <v>913</v>
      </c>
      <c r="B185" s="84">
        <f>SUM(XFD186:XFD187)</f>
        <v>0</v>
      </c>
    </row>
    <row r="186" s="5" customFormat="1" ht="17.100000000000001" customHeight="1">
      <c r="A186" s="21" t="s">
        <v>1601</v>
      </c>
      <c r="B186" s="85">
        <v>0</v>
      </c>
    </row>
    <row r="187" s="5" customFormat="1" ht="17.100000000000001" customHeight="1">
      <c r="A187" s="21" t="s">
        <v>1602</v>
      </c>
      <c r="B187" s="85">
        <v>0</v>
      </c>
    </row>
    <row r="188" s="5" customFormat="1" ht="17.100000000000001" customHeight="1">
      <c r="A188" s="47" t="s">
        <v>1142</v>
      </c>
      <c r="B188" s="84">
        <f>SUM(XFD189,XFD193,XFD202:XFD203)</f>
        <v>63601</v>
      </c>
    </row>
    <row r="189" s="5" customFormat="1" ht="17.100000000000001" customHeight="1">
      <c r="A189" s="47" t="s">
        <v>1603</v>
      </c>
      <c r="B189" s="84">
        <f>SUM(XFD190:XFD192)</f>
        <v>61714</v>
      </c>
    </row>
    <row r="190" s="5" customFormat="1" ht="17.100000000000001" customHeight="1">
      <c r="A190" s="21" t="s">
        <v>1604</v>
      </c>
      <c r="B190" s="85">
        <v>0</v>
      </c>
    </row>
    <row r="191" s="5" customFormat="1" ht="17.100000000000001" customHeight="1">
      <c r="A191" s="21" t="s">
        <v>1605</v>
      </c>
      <c r="B191" s="85">
        <v>27989</v>
      </c>
    </row>
    <row r="192" s="5" customFormat="1" ht="17.100000000000001" customHeight="1">
      <c r="A192" s="21" t="s">
        <v>1606</v>
      </c>
      <c r="B192" s="85">
        <v>33725</v>
      </c>
    </row>
    <row r="193" s="5" customFormat="1" ht="17.100000000000001" customHeight="1">
      <c r="A193" s="47" t="s">
        <v>1607</v>
      </c>
      <c r="B193" s="84">
        <f>SUM(XFD194:XFD201)</f>
        <v>0</v>
      </c>
    </row>
    <row r="194" s="5" customFormat="1" ht="17.100000000000001" customHeight="1">
      <c r="A194" s="21" t="s">
        <v>1608</v>
      </c>
      <c r="B194" s="85">
        <v>0</v>
      </c>
    </row>
    <row r="195" s="5" customFormat="1" ht="17.100000000000001" customHeight="1">
      <c r="A195" s="21" t="s">
        <v>1609</v>
      </c>
      <c r="B195" s="85">
        <v>0</v>
      </c>
    </row>
    <row r="196" s="5" customFormat="1" ht="17.100000000000001" customHeight="1">
      <c r="A196" s="21" t="s">
        <v>1610</v>
      </c>
      <c r="B196" s="85">
        <v>0</v>
      </c>
    </row>
    <row r="197" s="5" customFormat="1" ht="17.100000000000001" customHeight="1">
      <c r="A197" s="21" t="s">
        <v>1611</v>
      </c>
      <c r="B197" s="85">
        <v>0</v>
      </c>
    </row>
    <row r="198" s="5" customFormat="1" ht="17.100000000000001" customHeight="1">
      <c r="A198" s="21" t="s">
        <v>1612</v>
      </c>
      <c r="B198" s="85">
        <v>0</v>
      </c>
    </row>
    <row r="199" s="5" customFormat="1" ht="17.100000000000001" customHeight="1">
      <c r="A199" s="21" t="s">
        <v>1613</v>
      </c>
      <c r="B199" s="85">
        <v>0</v>
      </c>
    </row>
    <row r="200" s="5" customFormat="1" ht="17.100000000000001" customHeight="1">
      <c r="A200" s="21" t="s">
        <v>1614</v>
      </c>
      <c r="B200" s="85">
        <v>0</v>
      </c>
    </row>
    <row r="201" s="5" customFormat="1" ht="17.100000000000001" customHeight="1">
      <c r="A201" s="21" t="s">
        <v>1615</v>
      </c>
      <c r="B201" s="85">
        <v>0</v>
      </c>
    </row>
    <row r="202" s="5" customFormat="1" ht="17.100000000000001" customHeight="1">
      <c r="A202" s="47" t="s">
        <v>1616</v>
      </c>
      <c r="B202" s="85">
        <v>0</v>
      </c>
    </row>
    <row r="203" s="5" customFormat="1" ht="17.100000000000001" customHeight="1">
      <c r="A203" s="47" t="s">
        <v>1617</v>
      </c>
      <c r="B203" s="84">
        <f>SUM(XFD204:XFD214)</f>
        <v>1887</v>
      </c>
    </row>
    <row r="204" s="5" customFormat="1" ht="17.100000000000001" customHeight="1">
      <c r="A204" s="21" t="s">
        <v>1618</v>
      </c>
      <c r="B204" s="85">
        <v>0</v>
      </c>
    </row>
    <row r="205" s="5" customFormat="1" ht="17.100000000000001" customHeight="1">
      <c r="A205" s="21" t="s">
        <v>1619</v>
      </c>
      <c r="B205" s="85">
        <v>480</v>
      </c>
    </row>
    <row r="206" s="5" customFormat="1" ht="17.100000000000001" customHeight="1">
      <c r="A206" s="21" t="s">
        <v>1620</v>
      </c>
      <c r="B206" s="85">
        <v>1397</v>
      </c>
    </row>
    <row r="207" s="5" customFormat="1" ht="17.100000000000001" customHeight="1">
      <c r="A207" s="21" t="s">
        <v>1621</v>
      </c>
      <c r="B207" s="85">
        <v>0</v>
      </c>
    </row>
    <row r="208" s="5" customFormat="1" ht="17.100000000000001" customHeight="1">
      <c r="A208" s="21" t="s">
        <v>1622</v>
      </c>
      <c r="B208" s="85">
        <v>4</v>
      </c>
    </row>
    <row r="209" s="5" customFormat="1" ht="17.100000000000001" customHeight="1">
      <c r="A209" s="21" t="s">
        <v>1623</v>
      </c>
      <c r="B209" s="85">
        <v>0</v>
      </c>
    </row>
    <row r="210" s="5" customFormat="1" ht="17.100000000000001" customHeight="1">
      <c r="A210" s="21" t="s">
        <v>1624</v>
      </c>
      <c r="B210" s="85">
        <v>0</v>
      </c>
    </row>
    <row r="211" s="5" customFormat="1" ht="17.100000000000001" customHeight="1">
      <c r="A211" s="21" t="s">
        <v>1625</v>
      </c>
      <c r="B211" s="85">
        <v>0</v>
      </c>
    </row>
    <row r="212" s="5" customFormat="1" ht="17.100000000000001" customHeight="1">
      <c r="A212" s="21" t="s">
        <v>1626</v>
      </c>
      <c r="B212" s="85">
        <v>0</v>
      </c>
    </row>
    <row r="213" s="5" customFormat="1" ht="17.100000000000001" customHeight="1">
      <c r="A213" s="21" t="s">
        <v>1627</v>
      </c>
      <c r="B213" s="85">
        <v>6</v>
      </c>
    </row>
    <row r="214" s="5" customFormat="1" ht="17.100000000000001" customHeight="1">
      <c r="A214" s="21" t="s">
        <v>1628</v>
      </c>
      <c r="B214" s="85">
        <v>0</v>
      </c>
    </row>
    <row r="215" s="5" customFormat="1" ht="17.100000000000001" customHeight="1">
      <c r="A215" s="47" t="s">
        <v>1065</v>
      </c>
      <c r="B215" s="84">
        <f>XFD216</f>
        <v>17655</v>
      </c>
    </row>
    <row r="216" s="5" customFormat="1" ht="17.100000000000001" customHeight="1">
      <c r="A216" s="47" t="s">
        <v>1629</v>
      </c>
      <c r="B216" s="84">
        <f>SUM(XFD217:XFD231)</f>
        <v>17655</v>
      </c>
    </row>
    <row r="217" s="5" customFormat="1" ht="17.100000000000001" customHeight="1">
      <c r="A217" s="21" t="s">
        <v>1630</v>
      </c>
      <c r="B217" s="85">
        <v>0</v>
      </c>
    </row>
    <row r="218" s="5" customFormat="1" ht="17.100000000000001" customHeight="1">
      <c r="A218" s="21" t="s">
        <v>1631</v>
      </c>
      <c r="B218" s="85">
        <v>0</v>
      </c>
    </row>
    <row r="219" s="5" customFormat="1" ht="17.100000000000001" customHeight="1">
      <c r="A219" s="21" t="s">
        <v>1632</v>
      </c>
      <c r="B219" s="85">
        <v>3121</v>
      </c>
    </row>
    <row r="220" s="5" customFormat="1" ht="17.100000000000001" customHeight="1">
      <c r="A220" s="21" t="s">
        <v>1633</v>
      </c>
      <c r="B220" s="85">
        <v>0</v>
      </c>
    </row>
    <row r="221" s="5" customFormat="1" ht="17.100000000000001" customHeight="1">
      <c r="A221" s="21" t="s">
        <v>1634</v>
      </c>
      <c r="B221" s="85">
        <v>0</v>
      </c>
    </row>
    <row r="222" s="5" customFormat="1" ht="17.100000000000001" customHeight="1">
      <c r="A222" s="21" t="s">
        <v>1635</v>
      </c>
      <c r="B222" s="85">
        <v>0</v>
      </c>
    </row>
    <row r="223" s="5" customFormat="1" ht="17.100000000000001" customHeight="1">
      <c r="A223" s="21" t="s">
        <v>1636</v>
      </c>
      <c r="B223" s="85">
        <v>0</v>
      </c>
    </row>
    <row r="224" s="5" customFormat="1" ht="17.100000000000001" customHeight="1">
      <c r="A224" s="21" t="s">
        <v>1637</v>
      </c>
      <c r="B224" s="85">
        <v>0</v>
      </c>
    </row>
    <row r="225" s="5" customFormat="1" ht="17.100000000000001" customHeight="1">
      <c r="A225" s="21" t="s">
        <v>1638</v>
      </c>
      <c r="B225" s="85">
        <v>0</v>
      </c>
    </row>
    <row r="226" s="5" customFormat="1" ht="17.100000000000001" customHeight="1">
      <c r="A226" s="21" t="s">
        <v>1639</v>
      </c>
      <c r="B226" s="85">
        <v>0</v>
      </c>
    </row>
    <row r="227" s="5" customFormat="1" ht="17.100000000000001" customHeight="1">
      <c r="A227" s="21" t="s">
        <v>1640</v>
      </c>
      <c r="B227" s="85">
        <v>1033</v>
      </c>
    </row>
    <row r="228" s="5" customFormat="1" ht="17.100000000000001" customHeight="1">
      <c r="A228" s="21" t="s">
        <v>1641</v>
      </c>
      <c r="B228" s="85">
        <v>0</v>
      </c>
    </row>
    <row r="229" s="5" customFormat="1" ht="17.100000000000001" customHeight="1">
      <c r="A229" s="21" t="s">
        <v>1642</v>
      </c>
      <c r="B229" s="85">
        <v>4283</v>
      </c>
    </row>
    <row r="230" s="5" customFormat="1" ht="17.100000000000001" customHeight="1">
      <c r="A230" s="21" t="s">
        <v>1643</v>
      </c>
      <c r="B230" s="85">
        <v>9218</v>
      </c>
    </row>
    <row r="231" s="5" customFormat="1" ht="17.100000000000001" customHeight="1">
      <c r="A231" s="21" t="s">
        <v>1644</v>
      </c>
      <c r="B231" s="85">
        <v>0</v>
      </c>
    </row>
    <row r="232" s="5" customFormat="1" ht="17.100000000000001" customHeight="1">
      <c r="A232" s="47" t="s">
        <v>1077</v>
      </c>
      <c r="B232" s="84">
        <f>XFD233</f>
        <v>107</v>
      </c>
    </row>
    <row r="233" s="5" customFormat="1" ht="17.100000000000001" customHeight="1">
      <c r="A233" s="47" t="s">
        <v>1645</v>
      </c>
      <c r="B233" s="84">
        <f>SUM(XFD234:XFD248)</f>
        <v>107</v>
      </c>
    </row>
    <row r="234" s="5" customFormat="1" ht="17.100000000000001" customHeight="1">
      <c r="A234" s="21" t="s">
        <v>1646</v>
      </c>
      <c r="B234" s="85">
        <v>0</v>
      </c>
    </row>
    <row r="235" s="5" customFormat="1" ht="17.100000000000001" customHeight="1">
      <c r="A235" s="21" t="s">
        <v>1647</v>
      </c>
      <c r="B235" s="85">
        <v>0</v>
      </c>
    </row>
    <row r="236" s="5" customFormat="1" ht="17.100000000000001" customHeight="1">
      <c r="A236" s="21" t="s">
        <v>1648</v>
      </c>
      <c r="B236" s="85">
        <v>9</v>
      </c>
    </row>
    <row r="237" s="5" customFormat="1" ht="17.100000000000001" customHeight="1">
      <c r="A237" s="21" t="s">
        <v>1649</v>
      </c>
      <c r="B237" s="85">
        <v>0</v>
      </c>
    </row>
    <row r="238" s="5" customFormat="1" ht="17.100000000000001" customHeight="1">
      <c r="A238" s="21" t="s">
        <v>1650</v>
      </c>
      <c r="B238" s="85">
        <v>0</v>
      </c>
    </row>
    <row r="239" s="5" customFormat="1" ht="17.100000000000001" customHeight="1">
      <c r="A239" s="21" t="s">
        <v>1651</v>
      </c>
      <c r="B239" s="85">
        <v>0</v>
      </c>
    </row>
    <row r="240" s="5" customFormat="1" ht="17.100000000000001" customHeight="1">
      <c r="A240" s="21" t="s">
        <v>1652</v>
      </c>
      <c r="B240" s="85">
        <v>0</v>
      </c>
    </row>
    <row r="241" s="5" customFormat="1" ht="17.100000000000001" customHeight="1">
      <c r="A241" s="21" t="s">
        <v>1653</v>
      </c>
      <c r="B241" s="85">
        <v>0</v>
      </c>
    </row>
    <row r="242" s="5" customFormat="1" ht="17.100000000000001" customHeight="1">
      <c r="A242" s="21" t="s">
        <v>1654</v>
      </c>
      <c r="B242" s="85">
        <v>0</v>
      </c>
    </row>
    <row r="243" s="5" customFormat="1" ht="17.100000000000001" customHeight="1">
      <c r="A243" s="21" t="s">
        <v>1655</v>
      </c>
      <c r="B243" s="85">
        <v>0</v>
      </c>
    </row>
    <row r="244" s="5" customFormat="1" ht="17.100000000000001" customHeight="1">
      <c r="A244" s="21" t="s">
        <v>1656</v>
      </c>
      <c r="B244" s="85">
        <v>0</v>
      </c>
    </row>
    <row r="245" s="5" customFormat="1" ht="17.100000000000001" customHeight="1">
      <c r="A245" s="21" t="s">
        <v>1657</v>
      </c>
      <c r="B245" s="85">
        <v>0</v>
      </c>
    </row>
    <row r="246" s="5" customFormat="1" ht="17.100000000000001" customHeight="1">
      <c r="A246" s="21" t="s">
        <v>1658</v>
      </c>
      <c r="B246" s="85">
        <v>4</v>
      </c>
    </row>
    <row r="247" s="5" customFormat="1" ht="17.100000000000001" customHeight="1">
      <c r="A247" s="21" t="s">
        <v>1659</v>
      </c>
      <c r="B247" s="85">
        <v>30</v>
      </c>
    </row>
    <row r="248" s="5" customFormat="1" ht="17.100000000000001" customHeight="1">
      <c r="A248" s="21" t="s">
        <v>1660</v>
      </c>
      <c r="B248" s="85">
        <v>64</v>
      </c>
    </row>
    <row r="249" s="5" customFormat="1" ht="17.100000000000001" customHeight="1">
      <c r="A249" s="35" t="s">
        <v>1661</v>
      </c>
      <c r="B249" s="84">
        <f>SUM(XFD250,XFD263)</f>
        <v>0</v>
      </c>
    </row>
    <row r="250" s="5" customFormat="1" ht="18.75" customHeight="1">
      <c r="A250" s="35" t="s">
        <v>1105</v>
      </c>
      <c r="B250" s="84">
        <f>SUM(XFD251:XFD262)</f>
        <v>0</v>
      </c>
    </row>
    <row r="251" ht="15.75">
      <c r="A251" s="32" t="s">
        <v>1662</v>
      </c>
      <c r="B251" s="85">
        <v>0</v>
      </c>
    </row>
    <row r="252" ht="15.75">
      <c r="A252" s="32" t="s">
        <v>1663</v>
      </c>
      <c r="B252" s="85">
        <v>0</v>
      </c>
    </row>
    <row r="253" ht="15.75">
      <c r="A253" s="32" t="s">
        <v>1664</v>
      </c>
      <c r="B253" s="85">
        <v>0</v>
      </c>
    </row>
    <row r="254" ht="15.75">
      <c r="A254" s="32" t="s">
        <v>1665</v>
      </c>
      <c r="B254" s="85">
        <v>0</v>
      </c>
    </row>
    <row r="255" ht="15.75">
      <c r="A255" s="32" t="s">
        <v>1666</v>
      </c>
      <c r="B255" s="85">
        <v>0</v>
      </c>
    </row>
    <row r="256" ht="15.75">
      <c r="A256" s="32" t="s">
        <v>1667</v>
      </c>
      <c r="B256" s="85">
        <v>0</v>
      </c>
    </row>
    <row r="257" ht="15.75">
      <c r="A257" s="32" t="s">
        <v>1668</v>
      </c>
      <c r="B257" s="85">
        <v>0</v>
      </c>
    </row>
    <row r="258" ht="15.75">
      <c r="A258" s="32" t="s">
        <v>1669</v>
      </c>
      <c r="B258" s="85">
        <v>0</v>
      </c>
    </row>
    <row r="259" ht="15.75">
      <c r="A259" s="32" t="s">
        <v>1670</v>
      </c>
      <c r="B259" s="85">
        <v>0</v>
      </c>
    </row>
    <row r="260" ht="15.75">
      <c r="A260" s="32" t="s">
        <v>1671</v>
      </c>
      <c r="B260" s="85">
        <v>0</v>
      </c>
    </row>
    <row r="261" ht="15.75">
      <c r="A261" s="32" t="s">
        <v>1672</v>
      </c>
      <c r="B261" s="85">
        <v>0</v>
      </c>
    </row>
    <row r="262" ht="15.75">
      <c r="A262" s="32" t="s">
        <v>1673</v>
      </c>
      <c r="B262" s="85">
        <v>0</v>
      </c>
    </row>
    <row r="263" ht="15.75">
      <c r="A263" s="35" t="s">
        <v>1674</v>
      </c>
      <c r="B263" s="84">
        <f>SUM(XFD264:XFD269)</f>
        <v>0</v>
      </c>
    </row>
    <row r="264" ht="15.75">
      <c r="A264" s="32" t="s">
        <v>872</v>
      </c>
      <c r="B264" s="85">
        <v>0</v>
      </c>
    </row>
    <row r="265" ht="15.75">
      <c r="A265" s="32" t="s">
        <v>917</v>
      </c>
      <c r="B265" s="85">
        <v>0</v>
      </c>
    </row>
    <row r="266" ht="15.75">
      <c r="A266" s="32" t="s">
        <v>1675</v>
      </c>
      <c r="B266" s="85">
        <v>0</v>
      </c>
    </row>
    <row r="267" ht="15.75">
      <c r="A267" s="32" t="s">
        <v>1676</v>
      </c>
      <c r="B267" s="85">
        <v>0</v>
      </c>
    </row>
    <row r="268" ht="15.75">
      <c r="A268" s="32" t="s">
        <v>1677</v>
      </c>
      <c r="B268" s="85">
        <v>0</v>
      </c>
    </row>
    <row r="269" ht="15.75">
      <c r="A269" s="32" t="s">
        <v>1678</v>
      </c>
      <c r="B269" s="85">
        <v>0</v>
      </c>
    </row>
  </sheetData>
  <autoFilter ref="$A$3:$B$269"/>
  <mergeCells count="3">
    <mergeCell ref="A1:B1"/>
    <mergeCell ref="A2:B2"/>
    <mergeCell ref="A3:B3"/>
  </mergeCells>
  <printOptions headings="0" gridLines="0"/>
  <pageMargins left="0.7083330000000001" right="0.55069399999999991" top="0.66874999999999984" bottom="0.39305599999999996" header="0" footer="0"/>
  <pageSetup paperSize="9" scale="80" firstPageNumber="1" fitToWidth="1" fitToHeight="1" pageOrder="downThenOver" orientation="portrait" usePrinterDefaults="1" blackAndWhite="0" draft="0" cellComments="none" useFirstPageNumber="0" errors="displayed" horizontalDpi="600" verticalDpi="0" copies="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6" activeCellId="0" sqref="A16"/>
    </sheetView>
  </sheetViews>
  <sheetFormatPr baseColWidth="8" defaultColWidth="6.875" defaultRowHeight="15.75" customHeight="1"/>
  <cols>
    <col customWidth="1" min="1" max="1" style="1" width="36.875"/>
    <col customWidth="1" min="2" max="2" style="86" width="15.125"/>
    <col customWidth="1" min="3" max="3" style="86" width="9.25"/>
    <col customWidth="1" min="4" max="6" style="86" width="9.5"/>
    <col customWidth="1" min="7" max="8" style="86" width="9.25"/>
    <col customWidth="1" min="9" max="257" style="1" width="6.875"/>
  </cols>
  <sheetData>
    <row r="1" s="87" customFormat="1" ht="38.100000000000001" customHeight="1">
      <c r="A1" s="88" t="s">
        <v>1205</v>
      </c>
      <c r="B1" s="89"/>
      <c r="C1" s="89"/>
      <c r="D1" s="89"/>
      <c r="E1" s="89"/>
      <c r="F1" s="89"/>
      <c r="G1" s="89"/>
      <c r="H1" s="89"/>
    </row>
    <row r="2" s="87" customFormat="1" ht="18.949999999999999" customHeight="1">
      <c r="A2" s="90"/>
      <c r="B2" s="91"/>
      <c r="C2" s="91"/>
      <c r="D2" s="91"/>
      <c r="E2" s="91"/>
      <c r="F2" s="91"/>
      <c r="G2" s="91"/>
      <c r="H2" s="91" t="s">
        <v>1148</v>
      </c>
    </row>
    <row r="3" s="92" customFormat="1" ht="21.75" customHeight="1">
      <c r="A3" s="93" t="s">
        <v>1206</v>
      </c>
      <c r="B3" s="94" t="s">
        <v>1681</v>
      </c>
      <c r="C3" s="94"/>
      <c r="D3" s="94"/>
      <c r="E3" s="94"/>
      <c r="F3" s="94"/>
      <c r="G3" s="94"/>
      <c r="H3" s="94"/>
    </row>
    <row r="4" s="87" customFormat="1" ht="21.75" customHeight="1">
      <c r="A4" s="95"/>
      <c r="B4" s="96" t="s">
        <v>1151</v>
      </c>
      <c r="C4" s="97" t="s">
        <v>1164</v>
      </c>
      <c r="D4" s="97" t="s">
        <v>1165</v>
      </c>
      <c r="E4" s="97" t="s">
        <v>1207</v>
      </c>
      <c r="F4" s="97" t="s">
        <v>1208</v>
      </c>
      <c r="G4" s="97" t="s">
        <v>1153</v>
      </c>
      <c r="H4" s="98" t="s">
        <v>1154</v>
      </c>
    </row>
    <row r="5" s="87" customFormat="1" ht="27" customHeight="1">
      <c r="A5" s="99" t="s">
        <v>1682</v>
      </c>
      <c r="B5" s="100">
        <f>XFD6+XFD11+XFD14+XFD18+XFD21+XFD47</f>
        <v>6294</v>
      </c>
      <c r="C5" s="100">
        <f>#REF!+#REF!+#REF!+#REF!+#REF!+#REF!</f>
        <v>3171.4499999999998</v>
      </c>
      <c r="D5" s="100">
        <f>#REF!+#REF!+#REF!+#REF!+#REF!+#REF!</f>
        <v>5649</v>
      </c>
      <c r="E5" s="100">
        <f>#REF!+#REF!+#REF!+#REF!+#REF!+#REF!</f>
        <v>6</v>
      </c>
      <c r="F5" s="100">
        <f>#REF!+#REF!+#REF!+#REF!+#REF!+#REF!</f>
        <v>22</v>
      </c>
      <c r="G5" s="100">
        <f>#REF!+#REF!+#REF!+#REF!+#REF!+#REF!</f>
        <v>-1453.05</v>
      </c>
      <c r="H5" s="100">
        <f>#REF!+#REF!+#REF!+#REF!+#REF!+#REF!</f>
        <v>-1101.4000000000001</v>
      </c>
    </row>
    <row r="6" s="87" customFormat="1" ht="18.75" customHeight="1">
      <c r="A6" s="101" t="s">
        <v>1245</v>
      </c>
      <c r="B6" s="100">
        <f t="shared" ref="B6:B49" si="4">SUM(XFD6)</f>
        <v>7</v>
      </c>
      <c r="C6" s="100">
        <f>SUM(XFD7:XFD10)</f>
        <v>0</v>
      </c>
      <c r="D6" s="100">
        <f>SUM(#REF!)</f>
        <v>7</v>
      </c>
      <c r="E6" s="100">
        <f>SUM(#REF!)</f>
        <v>0</v>
      </c>
      <c r="F6" s="100">
        <f>SUM(#REF!)</f>
        <v>0</v>
      </c>
      <c r="G6" s="100">
        <f>SUM(#REF!)</f>
        <v>0</v>
      </c>
      <c r="H6" s="100">
        <f>SUM(#REF!)</f>
        <v>0</v>
      </c>
    </row>
    <row r="7" s="87" customFormat="1" ht="18.75" customHeight="1">
      <c r="A7" s="101" t="s">
        <v>1683</v>
      </c>
      <c r="B7" s="100">
        <f t="shared" si="4"/>
        <v>7</v>
      </c>
      <c r="C7" s="100"/>
      <c r="D7" s="100">
        <v>7</v>
      </c>
      <c r="E7" s="100"/>
      <c r="F7" s="100"/>
      <c r="G7" s="100"/>
      <c r="H7" s="100"/>
    </row>
    <row r="8" s="87" customFormat="1" ht="18.75" customHeight="1">
      <c r="A8" s="101" t="s">
        <v>1684</v>
      </c>
      <c r="B8" s="100">
        <f t="shared" si="4"/>
        <v>0</v>
      </c>
      <c r="C8" s="102"/>
      <c r="D8" s="100"/>
      <c r="E8" s="100"/>
      <c r="F8" s="100"/>
      <c r="G8" s="100"/>
      <c r="H8" s="100"/>
    </row>
    <row r="9" s="87" customFormat="1" ht="18.75" customHeight="1">
      <c r="A9" s="101" t="s">
        <v>1685</v>
      </c>
      <c r="B9" s="100">
        <f t="shared" si="4"/>
        <v>0</v>
      </c>
      <c r="C9" s="102"/>
      <c r="D9" s="100"/>
      <c r="E9" s="100"/>
      <c r="F9" s="100"/>
      <c r="G9" s="100"/>
      <c r="H9" s="100"/>
    </row>
    <row r="10" s="87" customFormat="1" ht="18.75" customHeight="1">
      <c r="A10" s="101" t="s">
        <v>1686</v>
      </c>
      <c r="B10" s="100">
        <f t="shared" si="4"/>
        <v>0</v>
      </c>
      <c r="C10" s="103"/>
      <c r="D10" s="100"/>
      <c r="E10" s="100"/>
      <c r="F10" s="100"/>
      <c r="G10" s="104"/>
      <c r="H10" s="104"/>
    </row>
    <row r="11" s="87" customFormat="1" ht="18.75" customHeight="1">
      <c r="A11" s="101" t="s">
        <v>1256</v>
      </c>
      <c r="B11" s="100">
        <f t="shared" si="4"/>
        <v>1570</v>
      </c>
      <c r="C11" s="100">
        <f>SUM(XFD12:XFD13)</f>
        <v>0</v>
      </c>
      <c r="D11" s="100">
        <f>SUM(#REF!)</f>
        <v>1342</v>
      </c>
      <c r="E11" s="100">
        <f>SUM(#REF!)</f>
        <v>0</v>
      </c>
      <c r="F11" s="100">
        <f>SUM(#REF!)</f>
        <v>0</v>
      </c>
      <c r="G11" s="100">
        <f>SUM(#REF!)</f>
        <v>228</v>
      </c>
      <c r="H11" s="100">
        <f>SUM(#REF!)</f>
        <v>0</v>
      </c>
    </row>
    <row r="12" s="87" customFormat="1" ht="18.75" customHeight="1">
      <c r="A12" s="101" t="s">
        <v>1687</v>
      </c>
      <c r="B12" s="100">
        <f t="shared" si="4"/>
        <v>0</v>
      </c>
      <c r="C12" s="100"/>
      <c r="D12" s="100"/>
      <c r="E12" s="100"/>
      <c r="F12" s="100"/>
      <c r="G12" s="100"/>
      <c r="H12" s="100"/>
    </row>
    <row r="13" s="87" customFormat="1" ht="18.75" customHeight="1">
      <c r="A13" s="101" t="s">
        <v>1688</v>
      </c>
      <c r="B13" s="100">
        <f t="shared" si="4"/>
        <v>1570</v>
      </c>
      <c r="C13" s="103"/>
      <c r="D13" s="104">
        <v>1342</v>
      </c>
      <c r="E13" s="104"/>
      <c r="F13" s="104"/>
      <c r="G13" s="104">
        <v>228</v>
      </c>
      <c r="H13" s="104"/>
    </row>
    <row r="14" s="87" customFormat="1" ht="18.75" customHeight="1">
      <c r="A14" s="101" t="s">
        <v>1291</v>
      </c>
      <c r="B14" s="100">
        <f t="shared" si="4"/>
        <v>600</v>
      </c>
      <c r="C14" s="100">
        <f>SUM(XFD15:XFD17)</f>
        <v>300</v>
      </c>
      <c r="D14" s="100">
        <f>SUM(#REF!)</f>
        <v>300</v>
      </c>
      <c r="E14" s="100">
        <f>SUM(#REF!)</f>
        <v>0</v>
      </c>
      <c r="F14" s="100">
        <f>SUM(#REF!)</f>
        <v>0</v>
      </c>
      <c r="G14" s="100">
        <f>SUM(#REF!)</f>
        <v>0</v>
      </c>
      <c r="H14" s="100">
        <f>SUM(#REF!)</f>
        <v>0</v>
      </c>
    </row>
    <row r="15" s="87" customFormat="1" ht="18.75" customHeight="1">
      <c r="A15" s="101" t="s">
        <v>1687</v>
      </c>
      <c r="B15" s="100">
        <f t="shared" si="4"/>
        <v>0</v>
      </c>
      <c r="C15" s="100"/>
      <c r="D15" s="100"/>
      <c r="E15" s="100"/>
      <c r="F15" s="100"/>
      <c r="G15" s="100"/>
      <c r="H15" s="100"/>
    </row>
    <row r="16" s="87" customFormat="1" ht="18.75" customHeight="1">
      <c r="A16" s="101" t="s">
        <v>1689</v>
      </c>
      <c r="B16" s="100">
        <f t="shared" si="4"/>
        <v>600</v>
      </c>
      <c r="C16" s="103">
        <v>300</v>
      </c>
      <c r="D16" s="104">
        <v>300</v>
      </c>
      <c r="E16" s="104"/>
      <c r="F16" s="104"/>
      <c r="G16" s="104"/>
      <c r="H16" s="104"/>
    </row>
    <row r="17" s="87" customFormat="1" ht="18.75" customHeight="1">
      <c r="A17" s="101" t="s">
        <v>1690</v>
      </c>
      <c r="B17" s="100">
        <f t="shared" si="4"/>
        <v>0</v>
      </c>
      <c r="C17" s="104"/>
      <c r="D17" s="100"/>
      <c r="E17" s="100"/>
      <c r="F17" s="100"/>
      <c r="G17" s="104"/>
      <c r="H17" s="104"/>
    </row>
    <row r="18" s="87" customFormat="1" ht="18.75" customHeight="1">
      <c r="A18" s="101" t="s">
        <v>1313</v>
      </c>
      <c r="B18" s="100">
        <f t="shared" si="4"/>
        <v>0</v>
      </c>
      <c r="C18" s="100">
        <f>SUM(XFD19:XFD20)</f>
        <v>0</v>
      </c>
      <c r="D18" s="100">
        <f>SUM(#REF!)</f>
        <v>0</v>
      </c>
      <c r="E18" s="100">
        <f>SUM(#REF!)</f>
        <v>0</v>
      </c>
      <c r="F18" s="100">
        <f>SUM(#REF!)</f>
        <v>0</v>
      </c>
      <c r="G18" s="100">
        <f>SUM(#REF!)</f>
        <v>0</v>
      </c>
      <c r="H18" s="100">
        <f>SUM(#REF!)</f>
        <v>0</v>
      </c>
    </row>
    <row r="19" s="87" customFormat="1" ht="18.75" customHeight="1">
      <c r="A19" s="101" t="s">
        <v>1691</v>
      </c>
      <c r="B19" s="100">
        <f t="shared" si="4"/>
        <v>0</v>
      </c>
      <c r="C19" s="103"/>
      <c r="D19" s="100"/>
      <c r="E19" s="100"/>
      <c r="F19" s="100"/>
      <c r="G19" s="104"/>
      <c r="H19" s="104"/>
    </row>
    <row r="20" s="87" customFormat="1" ht="18.75" customHeight="1">
      <c r="A20" s="101" t="s">
        <v>1692</v>
      </c>
      <c r="B20" s="100">
        <f t="shared" si="4"/>
        <v>0</v>
      </c>
      <c r="C20" s="100"/>
      <c r="D20" s="100"/>
      <c r="E20" s="100"/>
      <c r="F20" s="100"/>
      <c r="G20" s="100"/>
      <c r="H20" s="100"/>
    </row>
    <row r="21" s="87" customFormat="1" ht="18.75" customHeight="1">
      <c r="A21" s="101" t="s">
        <v>1359</v>
      </c>
      <c r="B21" s="100">
        <f t="shared" si="4"/>
        <v>4117</v>
      </c>
      <c r="C21" s="100">
        <f>SUM(XFD22:XFD46)</f>
        <v>2871.4499999999998</v>
      </c>
      <c r="D21" s="100">
        <f>SUM(#REF!)</f>
        <v>4000</v>
      </c>
      <c r="E21" s="100">
        <f>SUM(#REF!)</f>
        <v>6</v>
      </c>
      <c r="F21" s="100">
        <f>SUM(#REF!)</f>
        <v>22</v>
      </c>
      <c r="G21" s="100">
        <f>SUM(#REF!)</f>
        <v>-1681.05</v>
      </c>
      <c r="H21" s="100">
        <f>SUM(#REF!)</f>
        <v>-1101.4000000000001</v>
      </c>
    </row>
    <row r="22" s="87" customFormat="1" ht="18.75" customHeight="1">
      <c r="A22" s="101" t="s">
        <v>1693</v>
      </c>
      <c r="B22" s="100">
        <f t="shared" si="4"/>
        <v>0</v>
      </c>
      <c r="C22" s="100"/>
      <c r="D22" s="100"/>
      <c r="E22" s="100"/>
      <c r="F22" s="100"/>
      <c r="G22" s="100"/>
      <c r="H22" s="100"/>
    </row>
    <row r="23" s="87" customFormat="1" ht="18.75" customHeight="1">
      <c r="A23" s="101" t="s">
        <v>1694</v>
      </c>
      <c r="B23" s="100">
        <f t="shared" si="4"/>
        <v>952</v>
      </c>
      <c r="C23" s="100">
        <v>868.45000000000005</v>
      </c>
      <c r="D23" s="100">
        <v>30</v>
      </c>
      <c r="E23" s="100"/>
      <c r="F23" s="100"/>
      <c r="G23" s="100">
        <v>44.75</v>
      </c>
      <c r="H23" s="100">
        <v>8.8000000000000007</v>
      </c>
    </row>
    <row r="24" s="87" customFormat="1" ht="18.75" customHeight="1">
      <c r="A24" s="101" t="s">
        <v>1695</v>
      </c>
      <c r="B24" s="100">
        <f t="shared" si="4"/>
        <v>2006</v>
      </c>
      <c r="C24" s="100">
        <v>1565</v>
      </c>
      <c r="D24" s="100">
        <v>441</v>
      </c>
      <c r="E24" s="100"/>
      <c r="F24" s="100"/>
      <c r="G24" s="100"/>
      <c r="H24" s="100"/>
    </row>
    <row r="25" s="87" customFormat="1" ht="18.75" customHeight="1">
      <c r="A25" s="101" t="s">
        <v>1696</v>
      </c>
      <c r="B25" s="100">
        <f t="shared" si="4"/>
        <v>13</v>
      </c>
      <c r="C25" s="100">
        <v>3</v>
      </c>
      <c r="D25" s="100">
        <v>0</v>
      </c>
      <c r="E25" s="100">
        <v>5</v>
      </c>
      <c r="F25" s="100">
        <v>5</v>
      </c>
      <c r="G25" s="100"/>
      <c r="H25" s="100"/>
    </row>
    <row r="26" s="87" customFormat="1" ht="18.75" customHeight="1">
      <c r="A26" s="101" t="s">
        <v>1697</v>
      </c>
      <c r="B26" s="100">
        <f t="shared" si="4"/>
        <v>180</v>
      </c>
      <c r="C26" s="100">
        <v>22</v>
      </c>
      <c r="D26" s="100">
        <v>156</v>
      </c>
      <c r="E26" s="100"/>
      <c r="F26" s="100"/>
      <c r="G26" s="100">
        <v>2</v>
      </c>
      <c r="H26" s="100"/>
    </row>
    <row r="27" s="87" customFormat="1" ht="18.75" customHeight="1">
      <c r="A27" s="101" t="s">
        <v>1698</v>
      </c>
      <c r="B27" s="100">
        <f t="shared" si="4"/>
        <v>1</v>
      </c>
      <c r="C27" s="100"/>
      <c r="D27" s="100">
        <v>1</v>
      </c>
      <c r="E27" s="100"/>
      <c r="F27" s="100"/>
      <c r="G27" s="100"/>
      <c r="H27" s="100"/>
    </row>
    <row r="28" s="87" customFormat="1" ht="18.75" customHeight="1">
      <c r="A28" s="101" t="s">
        <v>1699</v>
      </c>
      <c r="B28" s="100">
        <f t="shared" si="4"/>
        <v>0</v>
      </c>
      <c r="C28" s="100"/>
      <c r="D28" s="100"/>
      <c r="E28" s="100"/>
      <c r="F28" s="100"/>
      <c r="G28" s="100"/>
      <c r="H28" s="100"/>
    </row>
    <row r="29" s="87" customFormat="1" ht="18.75" customHeight="1">
      <c r="A29" s="101" t="s">
        <v>1700</v>
      </c>
      <c r="B29" s="100">
        <f t="shared" si="4"/>
        <v>0</v>
      </c>
      <c r="C29" s="100"/>
      <c r="D29" s="100"/>
      <c r="E29" s="100"/>
      <c r="F29" s="100"/>
      <c r="G29" s="100"/>
      <c r="H29" s="100"/>
    </row>
    <row r="30" s="87" customFormat="1" ht="18.75" customHeight="1">
      <c r="A30" s="101" t="s">
        <v>1701</v>
      </c>
      <c r="B30" s="100">
        <f t="shared" si="4"/>
        <v>0</v>
      </c>
      <c r="C30" s="103"/>
      <c r="D30" s="100"/>
      <c r="E30" s="100"/>
      <c r="F30" s="100"/>
      <c r="G30" s="104"/>
      <c r="H30" s="104"/>
    </row>
    <row r="31" s="87" customFormat="1" ht="18.75" customHeight="1">
      <c r="A31" s="101" t="s">
        <v>1702</v>
      </c>
      <c r="B31" s="100">
        <f t="shared" si="4"/>
        <v>0</v>
      </c>
      <c r="C31" s="103"/>
      <c r="D31" s="104"/>
      <c r="E31" s="104"/>
      <c r="F31" s="104"/>
      <c r="G31" s="104"/>
      <c r="H31" s="104"/>
    </row>
    <row r="32" s="87" customFormat="1" ht="18.75" customHeight="1">
      <c r="A32" s="101" t="s">
        <v>1703</v>
      </c>
      <c r="B32" s="100">
        <f t="shared" si="4"/>
        <v>0</v>
      </c>
      <c r="C32" s="103"/>
      <c r="D32" s="100"/>
      <c r="E32" s="100"/>
      <c r="F32" s="100"/>
      <c r="G32" s="104"/>
      <c r="H32" s="104"/>
    </row>
    <row r="33" s="87" customFormat="1" ht="18.75" customHeight="1">
      <c r="A33" s="101" t="s">
        <v>1704</v>
      </c>
      <c r="B33" s="100">
        <f t="shared" si="4"/>
        <v>0</v>
      </c>
      <c r="C33" s="103"/>
      <c r="D33" s="100"/>
      <c r="E33" s="100"/>
      <c r="F33" s="100"/>
      <c r="G33" s="104"/>
      <c r="H33" s="104"/>
    </row>
    <row r="34" s="87" customFormat="1" ht="18.75" customHeight="1">
      <c r="A34" s="101" t="s">
        <v>1705</v>
      </c>
      <c r="B34" s="100">
        <f t="shared" si="4"/>
        <v>44</v>
      </c>
      <c r="C34" s="103"/>
      <c r="D34" s="104">
        <v>34</v>
      </c>
      <c r="E34" s="104"/>
      <c r="F34" s="104"/>
      <c r="G34" s="104">
        <v>10</v>
      </c>
      <c r="H34" s="104"/>
    </row>
    <row r="35" s="87" customFormat="1" ht="18.75" customHeight="1">
      <c r="A35" s="101" t="s">
        <v>1706</v>
      </c>
      <c r="B35" s="100">
        <f t="shared" si="4"/>
        <v>0</v>
      </c>
      <c r="C35" s="103"/>
      <c r="D35" s="104"/>
      <c r="E35" s="104"/>
      <c r="F35" s="104"/>
      <c r="G35" s="104"/>
      <c r="H35" s="104"/>
    </row>
    <row r="36" s="87" customFormat="1" ht="18.75" customHeight="1">
      <c r="A36" s="101" t="s">
        <v>1707</v>
      </c>
      <c r="B36" s="100">
        <f t="shared" si="4"/>
        <v>35</v>
      </c>
      <c r="C36" s="100"/>
      <c r="D36" s="100">
        <v>28</v>
      </c>
      <c r="E36" s="100"/>
      <c r="F36" s="100"/>
      <c r="G36" s="100">
        <v>4.2000000000000002</v>
      </c>
      <c r="H36" s="100">
        <v>2.7999999999999998</v>
      </c>
    </row>
    <row r="37" s="87" customFormat="1" ht="18.75" customHeight="1">
      <c r="A37" s="101" t="s">
        <v>1708</v>
      </c>
      <c r="B37" s="100">
        <f t="shared" si="4"/>
        <v>102</v>
      </c>
      <c r="C37" s="103">
        <v>84</v>
      </c>
      <c r="D37" s="100">
        <v>0</v>
      </c>
      <c r="E37" s="100">
        <v>1</v>
      </c>
      <c r="F37" s="100">
        <v>17</v>
      </c>
      <c r="G37" s="104"/>
      <c r="H37" s="104"/>
    </row>
    <row r="38" s="87" customFormat="1" ht="18.75" customHeight="1">
      <c r="A38" s="101" t="s">
        <v>1709</v>
      </c>
      <c r="B38" s="100">
        <f t="shared" si="4"/>
        <v>199</v>
      </c>
      <c r="C38" s="103"/>
      <c r="D38" s="100">
        <v>172</v>
      </c>
      <c r="E38" s="100"/>
      <c r="F38" s="100"/>
      <c r="G38" s="104">
        <v>16</v>
      </c>
      <c r="H38" s="104">
        <v>11</v>
      </c>
    </row>
    <row r="39" s="87" customFormat="1" ht="18.75" customHeight="1">
      <c r="A39" s="101" t="s">
        <v>1710</v>
      </c>
      <c r="B39" s="100">
        <f t="shared" si="4"/>
        <v>0</v>
      </c>
      <c r="C39" s="103"/>
      <c r="D39" s="100"/>
      <c r="E39" s="100"/>
      <c r="F39" s="100"/>
      <c r="G39" s="104"/>
      <c r="H39" s="104"/>
    </row>
    <row r="40" s="87" customFormat="1" ht="18.75" customHeight="1">
      <c r="A40" s="101" t="s">
        <v>1711</v>
      </c>
      <c r="B40" s="100">
        <f t="shared" si="4"/>
        <v>0</v>
      </c>
      <c r="C40" s="103"/>
      <c r="D40" s="100"/>
      <c r="E40" s="100"/>
      <c r="F40" s="100"/>
      <c r="G40" s="104"/>
      <c r="H40" s="104"/>
    </row>
    <row r="41" s="87" customFormat="1" ht="18.75" customHeight="1">
      <c r="A41" s="101" t="s">
        <v>1712</v>
      </c>
      <c r="B41" s="100">
        <f t="shared" si="4"/>
        <v>329</v>
      </c>
      <c r="C41" s="103">
        <v>329</v>
      </c>
      <c r="D41" s="104"/>
      <c r="E41" s="104"/>
      <c r="F41" s="104"/>
      <c r="G41" s="104"/>
      <c r="H41" s="104"/>
    </row>
    <row r="42" s="87" customFormat="1" ht="18.75" customHeight="1">
      <c r="A42" s="101" t="s">
        <v>1713</v>
      </c>
      <c r="B42" s="100">
        <f t="shared" si="4"/>
        <v>0</v>
      </c>
      <c r="C42" s="103"/>
      <c r="D42" s="100"/>
      <c r="E42" s="100"/>
      <c r="F42" s="100"/>
      <c r="G42" s="104"/>
      <c r="H42" s="104"/>
    </row>
    <row r="43" s="87" customFormat="1" ht="18.75" customHeight="1">
      <c r="A43" s="101" t="s">
        <v>1714</v>
      </c>
      <c r="B43" s="100">
        <f t="shared" si="4"/>
        <v>0</v>
      </c>
      <c r="C43" s="103"/>
      <c r="D43" s="100"/>
      <c r="E43" s="100"/>
      <c r="F43" s="100"/>
      <c r="G43" s="104"/>
      <c r="H43" s="104"/>
    </row>
    <row r="44" s="87" customFormat="1" ht="18.75" customHeight="1">
      <c r="A44" s="101" t="s">
        <v>1684</v>
      </c>
      <c r="B44" s="100">
        <f t="shared" si="4"/>
        <v>0</v>
      </c>
      <c r="C44" s="103"/>
      <c r="D44" s="104"/>
      <c r="E44" s="104"/>
      <c r="F44" s="104"/>
      <c r="G44" s="104"/>
      <c r="H44" s="104"/>
    </row>
    <row r="45" s="105" customFormat="1" ht="18.75" customHeight="1">
      <c r="A45" s="64" t="s">
        <v>1715</v>
      </c>
      <c r="B45" s="100">
        <f t="shared" si="4"/>
        <v>0</v>
      </c>
      <c r="C45" s="103"/>
      <c r="D45" s="104"/>
      <c r="E45" s="104"/>
      <c r="F45" s="104"/>
      <c r="G45" s="104"/>
      <c r="H45" s="104"/>
    </row>
    <row r="46" s="105" customFormat="1" ht="21" customHeight="1">
      <c r="A46" s="64" t="s">
        <v>1362</v>
      </c>
      <c r="B46" s="100">
        <f t="shared" si="4"/>
        <v>256</v>
      </c>
      <c r="C46" s="103"/>
      <c r="D46" s="104">
        <v>3138</v>
      </c>
      <c r="E46" s="104"/>
      <c r="F46" s="104"/>
      <c r="G46" s="104">
        <v>-1758</v>
      </c>
      <c r="H46" s="104">
        <v>-1124</v>
      </c>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c r="BY46" s="87"/>
      <c r="BZ46" s="87"/>
      <c r="CA46" s="87"/>
      <c r="CB46" s="87"/>
      <c r="CC46" s="87"/>
      <c r="CD46" s="87"/>
      <c r="CE46" s="87"/>
      <c r="CF46" s="87"/>
      <c r="CG46" s="87"/>
      <c r="CH46" s="87"/>
      <c r="CI46" s="87"/>
      <c r="CJ46" s="87"/>
      <c r="CK46" s="87"/>
      <c r="CL46" s="87"/>
      <c r="CM46" s="87"/>
      <c r="CN46" s="87"/>
      <c r="CO46" s="87"/>
      <c r="CP46" s="87"/>
      <c r="CQ46" s="87"/>
      <c r="CR46" s="87"/>
      <c r="CS46" s="87"/>
      <c r="CT46" s="87"/>
      <c r="CU46" s="87"/>
      <c r="CV46" s="87"/>
      <c r="CW46" s="87"/>
      <c r="CX46" s="87"/>
      <c r="CY46" s="87"/>
      <c r="CZ46" s="87"/>
      <c r="DA46" s="87"/>
      <c r="DB46" s="87"/>
      <c r="DC46" s="87"/>
      <c r="DD46" s="87"/>
      <c r="DE46" s="87"/>
      <c r="DF46" s="87"/>
      <c r="DG46" s="87"/>
      <c r="DH46" s="87"/>
      <c r="DI46" s="87"/>
      <c r="DJ46" s="87"/>
      <c r="DK46" s="87"/>
      <c r="DL46" s="87"/>
      <c r="DM46" s="87"/>
      <c r="DN46" s="87"/>
      <c r="DO46" s="87"/>
      <c r="DP46" s="87"/>
      <c r="DQ46" s="87"/>
      <c r="DR46" s="87"/>
      <c r="DS46" s="87"/>
      <c r="DT46" s="87"/>
      <c r="DU46" s="87"/>
      <c r="DV46" s="87"/>
      <c r="DW46" s="87"/>
      <c r="DX46" s="87"/>
      <c r="DY46" s="87"/>
      <c r="DZ46" s="87"/>
      <c r="EA46" s="87"/>
      <c r="EB46" s="87"/>
      <c r="EC46" s="87"/>
      <c r="ED46" s="87"/>
      <c r="EE46" s="87"/>
      <c r="EF46" s="87"/>
      <c r="EG46" s="87"/>
      <c r="EH46" s="87"/>
      <c r="EI46" s="87"/>
      <c r="EJ46" s="87"/>
      <c r="EK46" s="87"/>
      <c r="EL46" s="87"/>
      <c r="EM46" s="87"/>
      <c r="EN46" s="87"/>
      <c r="EO46" s="87"/>
      <c r="EP46" s="87"/>
      <c r="EQ46" s="87"/>
      <c r="ER46" s="87"/>
      <c r="ES46" s="87"/>
      <c r="ET46" s="87"/>
      <c r="EU46" s="87"/>
      <c r="EV46" s="87"/>
      <c r="EW46" s="87"/>
      <c r="EX46" s="87"/>
      <c r="EY46" s="87"/>
      <c r="EZ46" s="87"/>
      <c r="FA46" s="87"/>
      <c r="FB46" s="87"/>
      <c r="FC46" s="87"/>
      <c r="FD46" s="87"/>
    </row>
    <row r="47" s="105" customFormat="1" ht="21" customHeight="1">
      <c r="A47" s="106" t="s">
        <v>1716</v>
      </c>
      <c r="B47" s="100">
        <f t="shared" si="4"/>
        <v>0</v>
      </c>
      <c r="C47" s="103">
        <f>SUM(XFD48:XFD49)</f>
        <v>0</v>
      </c>
      <c r="D47" s="103">
        <f>SUM(#REF!)</f>
        <v>0</v>
      </c>
      <c r="E47" s="103">
        <f>SUM(#REF!)</f>
        <v>0</v>
      </c>
      <c r="F47" s="103">
        <f>SUM(#REF!)</f>
        <v>0</v>
      </c>
      <c r="G47" s="103">
        <f>SUM(#REF!)</f>
        <v>0</v>
      </c>
      <c r="H47" s="104">
        <f>SUM(#REF!)</f>
        <v>0</v>
      </c>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87"/>
      <c r="BX47" s="87"/>
      <c r="BY47" s="87"/>
      <c r="BZ47" s="87"/>
      <c r="CA47" s="87"/>
      <c r="CB47" s="87"/>
      <c r="CC47" s="87"/>
      <c r="CD47" s="87"/>
      <c r="CE47" s="87"/>
      <c r="CF47" s="87"/>
      <c r="CG47" s="87"/>
      <c r="CH47" s="87"/>
      <c r="CI47" s="87"/>
      <c r="CJ47" s="87"/>
      <c r="CK47" s="87"/>
      <c r="CL47" s="87"/>
      <c r="CM47" s="87"/>
      <c r="CN47" s="87"/>
      <c r="CO47" s="87"/>
      <c r="CP47" s="87"/>
      <c r="CQ47" s="87"/>
      <c r="CR47" s="87"/>
      <c r="CS47" s="87"/>
      <c r="CT47" s="87"/>
      <c r="CU47" s="87"/>
      <c r="CV47" s="87"/>
      <c r="CW47" s="87"/>
      <c r="CX47" s="87"/>
      <c r="CY47" s="87"/>
      <c r="CZ47" s="87"/>
      <c r="DA47" s="87"/>
      <c r="DB47" s="87"/>
      <c r="DC47" s="87"/>
      <c r="DD47" s="87"/>
      <c r="DE47" s="87"/>
      <c r="DF47" s="87"/>
      <c r="DG47" s="87"/>
      <c r="DH47" s="87"/>
      <c r="DI47" s="87"/>
      <c r="DJ47" s="87"/>
      <c r="DK47" s="87"/>
      <c r="DL47" s="87"/>
      <c r="DM47" s="87"/>
      <c r="DN47" s="87"/>
      <c r="DO47" s="87"/>
      <c r="DP47" s="87"/>
      <c r="DQ47" s="87"/>
      <c r="DR47" s="87"/>
      <c r="DS47" s="87"/>
      <c r="DT47" s="87"/>
      <c r="DU47" s="87"/>
      <c r="DV47" s="87"/>
      <c r="DW47" s="87"/>
      <c r="DX47" s="87"/>
      <c r="DY47" s="87"/>
      <c r="DZ47" s="87"/>
      <c r="EA47" s="87"/>
      <c r="EB47" s="87"/>
      <c r="EC47" s="87"/>
      <c r="ED47" s="87"/>
      <c r="EE47" s="87"/>
      <c r="EF47" s="87"/>
      <c r="EG47" s="87"/>
      <c r="EH47" s="87"/>
      <c r="EI47" s="87"/>
      <c r="EJ47" s="87"/>
      <c r="EK47" s="87"/>
      <c r="EL47" s="87"/>
      <c r="EM47" s="87"/>
      <c r="EN47" s="87"/>
      <c r="EO47" s="87"/>
      <c r="EP47" s="87"/>
      <c r="EQ47" s="87"/>
      <c r="ER47" s="87"/>
      <c r="ES47" s="87"/>
      <c r="ET47" s="87"/>
      <c r="EU47" s="87"/>
      <c r="EV47" s="87"/>
      <c r="EW47" s="87"/>
      <c r="EX47" s="87"/>
      <c r="EY47" s="87"/>
      <c r="EZ47" s="87"/>
      <c r="FA47" s="87"/>
      <c r="FB47" s="87"/>
      <c r="FC47" s="87"/>
      <c r="FD47" s="87"/>
    </row>
    <row r="48" s="105" customFormat="1" ht="21" customHeight="1">
      <c r="A48" s="107" t="s">
        <v>1717</v>
      </c>
      <c r="B48" s="100">
        <f t="shared" si="4"/>
        <v>0</v>
      </c>
      <c r="C48" s="100"/>
      <c r="D48" s="100"/>
      <c r="E48" s="100"/>
      <c r="F48" s="100"/>
      <c r="G48" s="100"/>
      <c r="H48" s="100"/>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s="87"/>
      <c r="CC48" s="87"/>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c r="DG48" s="87"/>
      <c r="DH48" s="87"/>
      <c r="DI48" s="87"/>
      <c r="DJ48" s="87"/>
      <c r="DK48" s="87"/>
      <c r="DL48" s="87"/>
      <c r="DM48" s="87"/>
      <c r="DN48" s="87"/>
      <c r="DO48" s="87"/>
      <c r="DP48" s="87"/>
      <c r="DQ48" s="87"/>
      <c r="DR48" s="87"/>
      <c r="DS48" s="87"/>
      <c r="DT48" s="87"/>
      <c r="DU48" s="87"/>
      <c r="DV48" s="87"/>
      <c r="DW48" s="87"/>
      <c r="DX48" s="87"/>
      <c r="DY48" s="87"/>
      <c r="DZ48" s="87"/>
      <c r="EA48" s="87"/>
      <c r="EB48" s="87"/>
      <c r="EC48" s="87"/>
      <c r="ED48" s="87"/>
      <c r="EE48" s="87"/>
      <c r="EF48" s="87"/>
      <c r="EG48" s="87"/>
      <c r="EH48" s="87"/>
      <c r="EI48" s="87"/>
      <c r="EJ48" s="87"/>
      <c r="EK48" s="87"/>
      <c r="EL48" s="87"/>
      <c r="EM48" s="87"/>
      <c r="EN48" s="87"/>
      <c r="EO48" s="87"/>
      <c r="EP48" s="87"/>
      <c r="EQ48" s="87"/>
      <c r="ER48" s="87"/>
      <c r="ES48" s="87"/>
      <c r="ET48" s="87"/>
      <c r="EU48" s="87"/>
      <c r="EV48" s="87"/>
      <c r="EW48" s="87"/>
      <c r="EX48" s="87"/>
      <c r="EY48" s="87"/>
      <c r="EZ48" s="87"/>
      <c r="FA48" s="87"/>
      <c r="FB48" s="87"/>
      <c r="FC48" s="87"/>
      <c r="FD48" s="87"/>
    </row>
    <row r="49" s="105" customFormat="1" ht="21" customHeight="1">
      <c r="A49" s="106" t="s">
        <v>1718</v>
      </c>
      <c r="B49" s="100">
        <f t="shared" si="4"/>
        <v>0</v>
      </c>
      <c r="C49" s="103"/>
      <c r="D49" s="100"/>
      <c r="E49" s="100"/>
      <c r="F49" s="100"/>
      <c r="G49" s="104"/>
      <c r="H49" s="104"/>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7"/>
      <c r="DJ49" s="87"/>
      <c r="DK49" s="87"/>
      <c r="DL49" s="87"/>
      <c r="DM49" s="87"/>
      <c r="DN49" s="87"/>
      <c r="DO49" s="87"/>
      <c r="DP49" s="87"/>
      <c r="DQ49" s="87"/>
      <c r="DR49" s="87"/>
      <c r="DS49" s="87"/>
      <c r="DT49" s="87"/>
      <c r="DU49" s="87"/>
      <c r="DV49" s="87"/>
      <c r="DW49" s="87"/>
      <c r="DX49" s="87"/>
      <c r="DY49" s="87"/>
      <c r="DZ49" s="87"/>
      <c r="EA49" s="87"/>
      <c r="EB49" s="87"/>
      <c r="EC49" s="87"/>
      <c r="ED49" s="87"/>
      <c r="EE49" s="87"/>
      <c r="EF49" s="87"/>
      <c r="EG49" s="87"/>
      <c r="EH49" s="87"/>
      <c r="EI49" s="87"/>
      <c r="EJ49" s="87"/>
      <c r="EK49" s="87"/>
      <c r="EL49" s="87"/>
      <c r="EM49" s="87"/>
      <c r="EN49" s="87"/>
      <c r="EO49" s="87"/>
      <c r="EP49" s="87"/>
      <c r="EQ49" s="87"/>
      <c r="ER49" s="87"/>
      <c r="ES49" s="87"/>
      <c r="ET49" s="87"/>
      <c r="EU49" s="87"/>
      <c r="EV49" s="87"/>
      <c r="EW49" s="87"/>
      <c r="EX49" s="87"/>
      <c r="EY49" s="87"/>
      <c r="EZ49" s="87"/>
      <c r="FA49" s="87"/>
      <c r="FB49" s="87"/>
      <c r="FC49" s="87"/>
      <c r="FD49" s="87"/>
    </row>
    <row r="50" s="105" customFormat="1" ht="38.100000000000001" customHeight="1">
      <c r="A50" s="108" t="s">
        <v>1719</v>
      </c>
      <c r="B50" s="109"/>
      <c r="C50" s="109"/>
      <c r="D50" s="109"/>
      <c r="E50" s="109"/>
      <c r="F50" s="109"/>
      <c r="G50" s="109"/>
      <c r="H50" s="109"/>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s="87"/>
      <c r="CC50" s="87"/>
      <c r="CD50" s="87"/>
      <c r="CE50" s="87"/>
      <c r="CF50" s="87"/>
      <c r="CG50" s="87"/>
      <c r="CH50" s="87"/>
      <c r="CI50" s="87"/>
      <c r="CJ50" s="87"/>
      <c r="CK50" s="87"/>
      <c r="CL50" s="87"/>
      <c r="CM50" s="87"/>
      <c r="CN50" s="87"/>
      <c r="CO50" s="87"/>
      <c r="CP50" s="87"/>
      <c r="CQ50" s="87"/>
      <c r="CR50" s="87"/>
      <c r="CS50" s="87"/>
      <c r="CT50" s="87"/>
      <c r="CU50" s="87"/>
      <c r="CV50" s="87"/>
      <c r="CW50" s="87"/>
      <c r="CX50" s="87"/>
      <c r="CY50" s="87"/>
      <c r="CZ50" s="87"/>
      <c r="DA50" s="87"/>
      <c r="DB50" s="87"/>
      <c r="DC50" s="87"/>
      <c r="DD50" s="87"/>
      <c r="DE50" s="87"/>
      <c r="DF50" s="87"/>
      <c r="DG50" s="87"/>
      <c r="DH50" s="87"/>
      <c r="DI50" s="87"/>
      <c r="DJ50" s="87"/>
      <c r="DK50" s="87"/>
      <c r="DL50" s="87"/>
      <c r="DM50" s="87"/>
      <c r="DN50" s="87"/>
      <c r="DO50" s="87"/>
      <c r="DP50" s="87"/>
      <c r="DQ50" s="87"/>
      <c r="DR50" s="87"/>
      <c r="DS50" s="87"/>
      <c r="DT50" s="87"/>
      <c r="DU50" s="87"/>
      <c r="DV50" s="87"/>
      <c r="DW50" s="87"/>
      <c r="DX50" s="87"/>
      <c r="DY50" s="87"/>
      <c r="DZ50" s="87"/>
      <c r="EA50" s="87"/>
      <c r="EB50" s="87"/>
      <c r="EC50" s="87"/>
      <c r="ED50" s="87"/>
      <c r="EE50" s="87"/>
      <c r="EF50" s="87"/>
      <c r="EG50" s="87"/>
      <c r="EH50" s="87"/>
      <c r="EI50" s="87"/>
      <c r="EJ50" s="87"/>
      <c r="EK50" s="87"/>
      <c r="EL50" s="87"/>
      <c r="EM50" s="87"/>
      <c r="EN50" s="87"/>
      <c r="EO50" s="87"/>
      <c r="EP50" s="87"/>
      <c r="EQ50" s="87"/>
      <c r="ER50" s="87"/>
      <c r="ES50" s="87"/>
      <c r="ET50" s="87"/>
      <c r="EU50" s="87"/>
      <c r="EV50" s="87"/>
      <c r="EW50" s="87"/>
      <c r="EX50" s="87"/>
      <c r="EY50" s="87"/>
      <c r="EZ50" s="87"/>
      <c r="FA50" s="87"/>
      <c r="FB50" s="87"/>
      <c r="FC50" s="87"/>
      <c r="FD50" s="87"/>
    </row>
    <row r="51" s="105" customFormat="1" ht="18.75" customHeight="1">
      <c r="A51" s="87"/>
      <c r="B51" s="91"/>
      <c r="C51" s="91"/>
      <c r="D51" s="91"/>
      <c r="E51" s="91"/>
      <c r="F51" s="91"/>
      <c r="G51" s="91"/>
      <c r="H51" s="91"/>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87"/>
      <c r="DI51" s="87"/>
      <c r="DJ51" s="87"/>
      <c r="DK51" s="87"/>
      <c r="DL51" s="87"/>
      <c r="DM51" s="87"/>
      <c r="DN51" s="87"/>
      <c r="DO51" s="87"/>
      <c r="DP51" s="87"/>
      <c r="DQ51" s="87"/>
      <c r="DR51" s="87"/>
      <c r="DS51" s="87"/>
      <c r="DT51" s="87"/>
      <c r="DU51" s="87"/>
      <c r="DV51" s="87"/>
      <c r="DW51" s="87"/>
      <c r="DX51" s="87"/>
      <c r="DY51" s="87"/>
      <c r="DZ51" s="87"/>
      <c r="EA51" s="87"/>
      <c r="EB51" s="87"/>
      <c r="EC51" s="87"/>
      <c r="ED51" s="87"/>
      <c r="EE51" s="87"/>
      <c r="EF51" s="87"/>
      <c r="EG51" s="87"/>
      <c r="EH51" s="87"/>
      <c r="EI51" s="87"/>
      <c r="EJ51" s="87"/>
      <c r="EK51" s="87"/>
      <c r="EL51" s="87"/>
      <c r="EM51" s="87"/>
      <c r="EN51" s="87"/>
      <c r="EO51" s="87"/>
      <c r="EP51" s="87"/>
      <c r="EQ51" s="87"/>
      <c r="ER51" s="87"/>
      <c r="ES51" s="87"/>
      <c r="ET51" s="87"/>
      <c r="EU51" s="87"/>
      <c r="EV51" s="87"/>
      <c r="EW51" s="87"/>
      <c r="EX51" s="87"/>
      <c r="EY51" s="87"/>
      <c r="EZ51" s="87"/>
      <c r="FA51" s="87"/>
      <c r="FB51" s="87"/>
      <c r="FC51" s="87"/>
      <c r="FD51" s="87"/>
    </row>
    <row r="52" s="105" customFormat="1" ht="18.75" customHeight="1">
      <c r="A52" s="87"/>
      <c r="B52" s="91"/>
      <c r="C52" s="91"/>
      <c r="D52" s="91"/>
      <c r="E52" s="91"/>
      <c r="F52" s="91"/>
      <c r="G52" s="91"/>
      <c r="H52" s="91"/>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c r="BR52" s="87"/>
      <c r="BS52" s="87"/>
      <c r="BT52" s="87"/>
      <c r="BU52" s="87"/>
      <c r="BV52" s="87"/>
      <c r="BW52" s="87"/>
      <c r="BX52" s="87"/>
      <c r="BY52" s="87"/>
      <c r="BZ52" s="87"/>
      <c r="CA52" s="87"/>
      <c r="CB52" s="87"/>
      <c r="CC52" s="87"/>
      <c r="CD52" s="87"/>
      <c r="CE52" s="87"/>
      <c r="CF52" s="87"/>
      <c r="CG52" s="87"/>
      <c r="CH52" s="87"/>
      <c r="CI52" s="87"/>
      <c r="CJ52" s="87"/>
      <c r="CK52" s="87"/>
      <c r="CL52" s="87"/>
      <c r="CM52" s="87"/>
      <c r="CN52" s="87"/>
      <c r="CO52" s="87"/>
      <c r="CP52" s="87"/>
      <c r="CQ52" s="87"/>
      <c r="CR52" s="87"/>
      <c r="CS52" s="87"/>
      <c r="CT52" s="87"/>
      <c r="CU52" s="87"/>
      <c r="CV52" s="87"/>
      <c r="CW52" s="87"/>
      <c r="CX52" s="87"/>
      <c r="CY52" s="87"/>
      <c r="CZ52" s="87"/>
      <c r="DA52" s="87"/>
      <c r="DB52" s="87"/>
      <c r="DC52" s="87"/>
      <c r="DD52" s="87"/>
      <c r="DE52" s="87"/>
      <c r="DF52" s="87"/>
      <c r="DG52" s="87"/>
      <c r="DH52" s="87"/>
      <c r="DI52" s="87"/>
      <c r="DJ52" s="87"/>
      <c r="DK52" s="87"/>
      <c r="DL52" s="87"/>
      <c r="DM52" s="87"/>
      <c r="DN52" s="87"/>
      <c r="DO52" s="87"/>
      <c r="DP52" s="87"/>
      <c r="DQ52" s="87"/>
      <c r="DR52" s="87"/>
      <c r="DS52" s="87"/>
      <c r="DT52" s="87"/>
      <c r="DU52" s="87"/>
      <c r="DV52" s="87"/>
      <c r="DW52" s="87"/>
      <c r="DX52" s="87"/>
      <c r="DY52" s="87"/>
      <c r="DZ52" s="87"/>
      <c r="EA52" s="87"/>
      <c r="EB52" s="87"/>
      <c r="EC52" s="87"/>
      <c r="ED52" s="87"/>
      <c r="EE52" s="87"/>
      <c r="EF52" s="87"/>
      <c r="EG52" s="87"/>
      <c r="EH52" s="87"/>
      <c r="EI52" s="87"/>
      <c r="EJ52" s="87"/>
      <c r="EK52" s="87"/>
      <c r="EL52" s="87"/>
      <c r="EM52" s="87"/>
      <c r="EN52" s="87"/>
      <c r="EO52" s="87"/>
      <c r="EP52" s="87"/>
      <c r="EQ52" s="87"/>
      <c r="ER52" s="87"/>
      <c r="ES52" s="87"/>
      <c r="ET52" s="87"/>
      <c r="EU52" s="87"/>
      <c r="EV52" s="87"/>
      <c r="EW52" s="87"/>
      <c r="EX52" s="87"/>
      <c r="EY52" s="87"/>
      <c r="EZ52" s="87"/>
      <c r="FA52" s="87"/>
      <c r="FB52" s="87"/>
      <c r="FC52" s="87"/>
      <c r="FD52" s="87"/>
    </row>
    <row r="53" s="105" customFormat="1" ht="18.75" customHeight="1">
      <c r="A53" s="87"/>
      <c r="B53" s="91"/>
      <c r="C53" s="91"/>
      <c r="D53" s="91"/>
      <c r="E53" s="91"/>
      <c r="F53" s="91"/>
      <c r="G53" s="91"/>
      <c r="H53" s="91"/>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c r="CZ53" s="87"/>
      <c r="DA53" s="87"/>
      <c r="DB53" s="87"/>
      <c r="DC53" s="87"/>
      <c r="DD53" s="87"/>
      <c r="DE53" s="87"/>
      <c r="DF53" s="87"/>
      <c r="DG53" s="87"/>
      <c r="DH53" s="87"/>
      <c r="DI53" s="87"/>
      <c r="DJ53" s="87"/>
      <c r="DK53" s="87"/>
      <c r="DL53" s="87"/>
      <c r="DM53" s="87"/>
      <c r="DN53" s="87"/>
      <c r="DO53" s="87"/>
      <c r="DP53" s="87"/>
      <c r="DQ53" s="87"/>
      <c r="DR53" s="87"/>
      <c r="DS53" s="87"/>
      <c r="DT53" s="87"/>
      <c r="DU53" s="87"/>
      <c r="DV53" s="87"/>
      <c r="DW53" s="87"/>
      <c r="DX53" s="87"/>
      <c r="DY53" s="87"/>
      <c r="DZ53" s="87"/>
      <c r="EA53" s="87"/>
      <c r="EB53" s="87"/>
      <c r="EC53" s="87"/>
      <c r="ED53" s="87"/>
      <c r="EE53" s="87"/>
      <c r="EF53" s="87"/>
      <c r="EG53" s="87"/>
      <c r="EH53" s="87"/>
      <c r="EI53" s="87"/>
      <c r="EJ53" s="87"/>
      <c r="EK53" s="87"/>
      <c r="EL53" s="87"/>
      <c r="EM53" s="87"/>
      <c r="EN53" s="87"/>
      <c r="EO53" s="87"/>
      <c r="EP53" s="87"/>
      <c r="EQ53" s="87"/>
      <c r="ER53" s="87"/>
      <c r="ES53" s="87"/>
      <c r="ET53" s="87"/>
      <c r="EU53" s="87"/>
      <c r="EV53" s="87"/>
      <c r="EW53" s="87"/>
      <c r="EX53" s="87"/>
      <c r="EY53" s="87"/>
      <c r="EZ53" s="87"/>
      <c r="FA53" s="87"/>
      <c r="FB53" s="87"/>
      <c r="FC53" s="87"/>
      <c r="FD53" s="87"/>
    </row>
    <row r="54" s="105" customFormat="1" ht="18.75" customHeight="1">
      <c r="A54" s="87"/>
      <c r="B54" s="91"/>
      <c r="C54" s="91"/>
      <c r="D54" s="91"/>
      <c r="E54" s="91"/>
      <c r="F54" s="91"/>
      <c r="G54" s="91"/>
      <c r="H54" s="91"/>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7"/>
      <c r="DC54" s="87"/>
      <c r="DD54" s="87"/>
      <c r="DE54" s="87"/>
      <c r="DF54" s="87"/>
      <c r="DG54" s="87"/>
      <c r="DH54" s="87"/>
      <c r="DI54" s="87"/>
      <c r="DJ54" s="87"/>
      <c r="DK54" s="87"/>
      <c r="DL54" s="87"/>
      <c r="DM54" s="87"/>
      <c r="DN54" s="87"/>
      <c r="DO54" s="87"/>
      <c r="DP54" s="87"/>
      <c r="DQ54" s="87"/>
      <c r="DR54" s="87"/>
      <c r="DS54" s="87"/>
      <c r="DT54" s="87"/>
      <c r="DU54" s="87"/>
      <c r="DV54" s="87"/>
      <c r="DW54" s="87"/>
      <c r="DX54" s="87"/>
      <c r="DY54" s="87"/>
      <c r="DZ54" s="87"/>
      <c r="EA54" s="87"/>
      <c r="EB54" s="87"/>
      <c r="EC54" s="87"/>
      <c r="ED54" s="87"/>
      <c r="EE54" s="87"/>
      <c r="EF54" s="87"/>
      <c r="EG54" s="87"/>
      <c r="EH54" s="87"/>
      <c r="EI54" s="87"/>
      <c r="EJ54" s="87"/>
      <c r="EK54" s="87"/>
      <c r="EL54" s="87"/>
      <c r="EM54" s="87"/>
      <c r="EN54" s="87"/>
      <c r="EO54" s="87"/>
      <c r="EP54" s="87"/>
      <c r="EQ54" s="87"/>
      <c r="ER54" s="87"/>
      <c r="ES54" s="87"/>
      <c r="ET54" s="87"/>
      <c r="EU54" s="87"/>
      <c r="EV54" s="87"/>
      <c r="EW54" s="87"/>
      <c r="EX54" s="87"/>
      <c r="EY54" s="87"/>
      <c r="EZ54" s="87"/>
      <c r="FA54" s="87"/>
      <c r="FB54" s="87"/>
      <c r="FC54" s="87"/>
      <c r="FD54" s="87"/>
    </row>
    <row r="55" s="105" customFormat="1" ht="18.75" customHeight="1">
      <c r="A55" s="87"/>
      <c r="B55" s="91"/>
      <c r="C55" s="91"/>
      <c r="D55" s="91"/>
      <c r="E55" s="91"/>
      <c r="F55" s="91"/>
      <c r="G55" s="91"/>
      <c r="H55" s="91"/>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c r="CZ55" s="87"/>
      <c r="DA55" s="87"/>
      <c r="DB55" s="87"/>
      <c r="DC55" s="87"/>
      <c r="DD55" s="87"/>
      <c r="DE55" s="87"/>
      <c r="DF55" s="87"/>
      <c r="DG55" s="87"/>
      <c r="DH55" s="87"/>
      <c r="DI55" s="87"/>
      <c r="DJ55" s="87"/>
      <c r="DK55" s="87"/>
      <c r="DL55" s="87"/>
      <c r="DM55" s="87"/>
      <c r="DN55" s="87"/>
      <c r="DO55" s="87"/>
      <c r="DP55" s="87"/>
      <c r="DQ55" s="87"/>
      <c r="DR55" s="87"/>
      <c r="DS55" s="87"/>
      <c r="DT55" s="87"/>
      <c r="DU55" s="87"/>
      <c r="DV55" s="87"/>
      <c r="DW55" s="87"/>
      <c r="DX55" s="87"/>
      <c r="DY55" s="87"/>
      <c r="DZ55" s="87"/>
      <c r="EA55" s="87"/>
      <c r="EB55" s="87"/>
      <c r="EC55" s="87"/>
      <c r="ED55" s="87"/>
      <c r="EE55" s="87"/>
      <c r="EF55" s="87"/>
      <c r="EG55" s="87"/>
      <c r="EH55" s="87"/>
      <c r="EI55" s="87"/>
      <c r="EJ55" s="87"/>
      <c r="EK55" s="87"/>
      <c r="EL55" s="87"/>
      <c r="EM55" s="87"/>
      <c r="EN55" s="87"/>
      <c r="EO55" s="87"/>
      <c r="EP55" s="87"/>
      <c r="EQ55" s="87"/>
      <c r="ER55" s="87"/>
      <c r="ES55" s="87"/>
      <c r="ET55" s="87"/>
      <c r="EU55" s="87"/>
      <c r="EV55" s="87"/>
      <c r="EW55" s="87"/>
      <c r="EX55" s="87"/>
      <c r="EY55" s="87"/>
      <c r="EZ55" s="87"/>
      <c r="FA55" s="87"/>
      <c r="FB55" s="87"/>
      <c r="FC55" s="87"/>
      <c r="FD55" s="87"/>
    </row>
    <row r="56" s="105" customFormat="1" ht="18.75" customHeight="1">
      <c r="A56" s="87"/>
      <c r="B56" s="91"/>
      <c r="C56" s="91"/>
      <c r="D56" s="91"/>
      <c r="E56" s="91"/>
      <c r="F56" s="91"/>
      <c r="G56" s="91"/>
      <c r="H56" s="91"/>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s="87"/>
      <c r="CC56" s="87"/>
      <c r="CD56" s="87"/>
      <c r="CE56" s="87"/>
      <c r="CF56" s="87"/>
      <c r="CG56" s="87"/>
      <c r="CH56" s="87"/>
      <c r="CI56" s="87"/>
      <c r="CJ56" s="87"/>
      <c r="CK56" s="87"/>
      <c r="CL56" s="87"/>
      <c r="CM56" s="87"/>
      <c r="CN56" s="87"/>
      <c r="CO56" s="87"/>
      <c r="CP56" s="87"/>
      <c r="CQ56" s="87"/>
      <c r="CR56" s="87"/>
      <c r="CS56" s="87"/>
      <c r="CT56" s="87"/>
      <c r="CU56" s="87"/>
      <c r="CV56" s="87"/>
      <c r="CW56" s="87"/>
      <c r="CX56" s="87"/>
      <c r="CY56" s="87"/>
      <c r="CZ56" s="87"/>
      <c r="DA56" s="87"/>
      <c r="DB56" s="87"/>
      <c r="DC56" s="87"/>
      <c r="DD56" s="87"/>
      <c r="DE56" s="87"/>
      <c r="DF56" s="87"/>
      <c r="DG56" s="87"/>
      <c r="DH56" s="87"/>
      <c r="DI56" s="87"/>
      <c r="DJ56" s="87"/>
      <c r="DK56" s="87"/>
      <c r="DL56" s="87"/>
      <c r="DM56" s="87"/>
      <c r="DN56" s="87"/>
      <c r="DO56" s="87"/>
      <c r="DP56" s="87"/>
      <c r="DQ56" s="87"/>
      <c r="DR56" s="87"/>
      <c r="DS56" s="87"/>
      <c r="DT56" s="87"/>
      <c r="DU56" s="87"/>
      <c r="DV56" s="87"/>
      <c r="DW56" s="87"/>
      <c r="DX56" s="87"/>
      <c r="DY56" s="87"/>
      <c r="DZ56" s="87"/>
      <c r="EA56" s="87"/>
      <c r="EB56" s="87"/>
      <c r="EC56" s="87"/>
      <c r="ED56" s="87"/>
      <c r="EE56" s="87"/>
      <c r="EF56" s="87"/>
      <c r="EG56" s="87"/>
      <c r="EH56" s="87"/>
      <c r="EI56" s="87"/>
      <c r="EJ56" s="87"/>
      <c r="EK56" s="87"/>
      <c r="EL56" s="87"/>
      <c r="EM56" s="87"/>
      <c r="EN56" s="87"/>
      <c r="EO56" s="87"/>
      <c r="EP56" s="87"/>
      <c r="EQ56" s="87"/>
      <c r="ER56" s="87"/>
      <c r="ES56" s="87"/>
      <c r="ET56" s="87"/>
      <c r="EU56" s="87"/>
      <c r="EV56" s="87"/>
      <c r="EW56" s="87"/>
      <c r="EX56" s="87"/>
      <c r="EY56" s="87"/>
      <c r="EZ56" s="87"/>
      <c r="FA56" s="87"/>
      <c r="FB56" s="87"/>
      <c r="FC56" s="87"/>
      <c r="FD56" s="87"/>
    </row>
    <row r="57" s="105" customFormat="1" ht="18.75" customHeight="1">
      <c r="A57" s="87"/>
      <c r="B57" s="91"/>
      <c r="C57" s="91"/>
      <c r="D57" s="91"/>
      <c r="E57" s="91"/>
      <c r="F57" s="91"/>
      <c r="G57" s="91"/>
      <c r="H57" s="91"/>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c r="BD57" s="87"/>
      <c r="BE57" s="87"/>
      <c r="BF57" s="87"/>
      <c r="BG57" s="87"/>
      <c r="BH57" s="87"/>
      <c r="BI57" s="87"/>
      <c r="BJ57" s="87"/>
      <c r="BK57" s="87"/>
      <c r="BL57" s="87"/>
      <c r="BM57" s="87"/>
      <c r="BN57" s="87"/>
      <c r="BO57" s="87"/>
      <c r="BP57" s="87"/>
      <c r="BQ57" s="87"/>
      <c r="BR57" s="87"/>
      <c r="BS57" s="87"/>
      <c r="BT57" s="87"/>
      <c r="BU57" s="87"/>
      <c r="BV57" s="87"/>
      <c r="BW57" s="87"/>
      <c r="BX57" s="87"/>
      <c r="BY57" s="87"/>
      <c r="BZ57" s="87"/>
      <c r="CA57" s="87"/>
      <c r="CB57" s="87"/>
      <c r="CC57" s="87"/>
      <c r="CD57" s="87"/>
      <c r="CE57" s="87"/>
      <c r="CF57" s="87"/>
      <c r="CG57" s="87"/>
      <c r="CH57" s="87"/>
      <c r="CI57" s="87"/>
      <c r="CJ57" s="87"/>
      <c r="CK57" s="87"/>
      <c r="CL57" s="87"/>
      <c r="CM57" s="87"/>
      <c r="CN57" s="87"/>
      <c r="CO57" s="87"/>
      <c r="CP57" s="87"/>
      <c r="CQ57" s="87"/>
      <c r="CR57" s="87"/>
      <c r="CS57" s="87"/>
      <c r="CT57" s="87"/>
      <c r="CU57" s="87"/>
      <c r="CV57" s="87"/>
      <c r="CW57" s="87"/>
      <c r="CX57" s="87"/>
      <c r="CY57" s="87"/>
      <c r="CZ57" s="87"/>
      <c r="DA57" s="87"/>
      <c r="DB57" s="87"/>
      <c r="DC57" s="87"/>
      <c r="DD57" s="87"/>
      <c r="DE57" s="87"/>
      <c r="DF57" s="87"/>
      <c r="DG57" s="87"/>
      <c r="DH57" s="87"/>
      <c r="DI57" s="87"/>
      <c r="DJ57" s="87"/>
      <c r="DK57" s="87"/>
      <c r="DL57" s="87"/>
      <c r="DM57" s="87"/>
      <c r="DN57" s="87"/>
      <c r="DO57" s="87"/>
      <c r="DP57" s="87"/>
      <c r="DQ57" s="87"/>
      <c r="DR57" s="87"/>
      <c r="DS57" s="87"/>
      <c r="DT57" s="87"/>
      <c r="DU57" s="87"/>
      <c r="DV57" s="87"/>
      <c r="DW57" s="87"/>
      <c r="DX57" s="87"/>
      <c r="DY57" s="87"/>
      <c r="DZ57" s="87"/>
      <c r="EA57" s="87"/>
      <c r="EB57" s="87"/>
      <c r="EC57" s="87"/>
      <c r="ED57" s="87"/>
      <c r="EE57" s="87"/>
      <c r="EF57" s="87"/>
      <c r="EG57" s="87"/>
      <c r="EH57" s="87"/>
      <c r="EI57" s="87"/>
      <c r="EJ57" s="87"/>
      <c r="EK57" s="87"/>
      <c r="EL57" s="87"/>
      <c r="EM57" s="87"/>
      <c r="EN57" s="87"/>
      <c r="EO57" s="87"/>
      <c r="EP57" s="87"/>
      <c r="EQ57" s="87"/>
      <c r="ER57" s="87"/>
      <c r="ES57" s="87"/>
      <c r="ET57" s="87"/>
      <c r="EU57" s="87"/>
      <c r="EV57" s="87"/>
      <c r="EW57" s="87"/>
      <c r="EX57" s="87"/>
      <c r="EY57" s="87"/>
      <c r="EZ57" s="87"/>
      <c r="FA57" s="87"/>
      <c r="FB57" s="87"/>
      <c r="FC57" s="87"/>
      <c r="FD57" s="87"/>
    </row>
    <row r="58" s="105" customFormat="1" ht="18.75" customHeight="1">
      <c r="A58" s="87"/>
      <c r="B58" s="91"/>
      <c r="C58" s="91"/>
      <c r="D58" s="91"/>
      <c r="E58" s="91"/>
      <c r="F58" s="91"/>
      <c r="G58" s="91"/>
      <c r="H58" s="91"/>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7"/>
      <c r="BR58" s="87"/>
      <c r="BS58" s="87"/>
      <c r="BT58" s="87"/>
      <c r="BU58" s="87"/>
      <c r="BV58" s="87"/>
      <c r="BW58" s="87"/>
      <c r="BX58" s="87"/>
      <c r="BY58" s="87"/>
      <c r="BZ58" s="87"/>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87"/>
      <c r="CY58" s="87"/>
      <c r="CZ58" s="87"/>
      <c r="DA58" s="87"/>
      <c r="DB58" s="87"/>
      <c r="DC58" s="87"/>
      <c r="DD58" s="87"/>
      <c r="DE58" s="87"/>
      <c r="DF58" s="87"/>
      <c r="DG58" s="87"/>
      <c r="DH58" s="87"/>
      <c r="DI58" s="87"/>
      <c r="DJ58" s="87"/>
      <c r="DK58" s="87"/>
      <c r="DL58" s="87"/>
      <c r="DM58" s="87"/>
      <c r="DN58" s="87"/>
      <c r="DO58" s="87"/>
      <c r="DP58" s="87"/>
      <c r="DQ58" s="87"/>
      <c r="DR58" s="87"/>
      <c r="DS58" s="87"/>
      <c r="DT58" s="87"/>
      <c r="DU58" s="87"/>
      <c r="DV58" s="87"/>
      <c r="DW58" s="87"/>
      <c r="DX58" s="87"/>
      <c r="DY58" s="87"/>
      <c r="DZ58" s="87"/>
      <c r="EA58" s="87"/>
      <c r="EB58" s="87"/>
      <c r="EC58" s="87"/>
      <c r="ED58" s="87"/>
      <c r="EE58" s="87"/>
      <c r="EF58" s="87"/>
      <c r="EG58" s="87"/>
      <c r="EH58" s="87"/>
      <c r="EI58" s="87"/>
      <c r="EJ58" s="87"/>
      <c r="EK58" s="87"/>
      <c r="EL58" s="87"/>
      <c r="EM58" s="87"/>
      <c r="EN58" s="87"/>
      <c r="EO58" s="87"/>
      <c r="EP58" s="87"/>
      <c r="EQ58" s="87"/>
      <c r="ER58" s="87"/>
      <c r="ES58" s="87"/>
      <c r="ET58" s="87"/>
      <c r="EU58" s="87"/>
      <c r="EV58" s="87"/>
      <c r="EW58" s="87"/>
      <c r="EX58" s="87"/>
      <c r="EY58" s="87"/>
      <c r="EZ58" s="87"/>
      <c r="FA58" s="87"/>
      <c r="FB58" s="87"/>
      <c r="FC58" s="87"/>
      <c r="FD58" s="87"/>
    </row>
    <row r="59" s="105" customFormat="1" ht="18.75" customHeight="1">
      <c r="A59" s="87"/>
      <c r="B59" s="91"/>
      <c r="C59" s="91"/>
      <c r="D59" s="91"/>
      <c r="E59" s="91"/>
      <c r="F59" s="91"/>
      <c r="G59" s="91"/>
      <c r="H59" s="91"/>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7"/>
      <c r="BT59" s="87"/>
      <c r="BU59" s="87"/>
      <c r="BV59" s="87"/>
      <c r="BW59" s="87"/>
      <c r="BX59" s="87"/>
      <c r="BY59" s="87"/>
      <c r="BZ59" s="87"/>
      <c r="CA59" s="87"/>
      <c r="CB59" s="87"/>
      <c r="CC59" s="87"/>
      <c r="CD59" s="87"/>
      <c r="CE59" s="87"/>
      <c r="CF59" s="87"/>
      <c r="CG59" s="87"/>
      <c r="CH59" s="87"/>
      <c r="CI59" s="87"/>
      <c r="CJ59" s="87"/>
      <c r="CK59" s="87"/>
      <c r="CL59" s="87"/>
      <c r="CM59" s="87"/>
      <c r="CN59" s="87"/>
      <c r="CO59" s="87"/>
      <c r="CP59" s="87"/>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P59" s="87"/>
      <c r="DQ59" s="87"/>
      <c r="DR59" s="87"/>
      <c r="DS59" s="87"/>
      <c r="DT59" s="87"/>
      <c r="DU59" s="87"/>
      <c r="DV59" s="87"/>
      <c r="DW59" s="87"/>
      <c r="DX59" s="87"/>
      <c r="DY59" s="87"/>
      <c r="DZ59" s="87"/>
      <c r="EA59" s="87"/>
      <c r="EB59" s="87"/>
      <c r="EC59" s="87"/>
      <c r="ED59" s="87"/>
      <c r="EE59" s="87"/>
      <c r="EF59" s="87"/>
      <c r="EG59" s="87"/>
      <c r="EH59" s="87"/>
      <c r="EI59" s="87"/>
      <c r="EJ59" s="87"/>
      <c r="EK59" s="87"/>
      <c r="EL59" s="87"/>
      <c r="EM59" s="87"/>
      <c r="EN59" s="87"/>
      <c r="EO59" s="87"/>
      <c r="EP59" s="87"/>
      <c r="EQ59" s="87"/>
      <c r="ER59" s="87"/>
      <c r="ES59" s="87"/>
      <c r="ET59" s="87"/>
      <c r="EU59" s="87"/>
      <c r="EV59" s="87"/>
      <c r="EW59" s="87"/>
      <c r="EX59" s="87"/>
      <c r="EY59" s="87"/>
      <c r="EZ59" s="87"/>
      <c r="FA59" s="87"/>
      <c r="FB59" s="87"/>
      <c r="FC59" s="87"/>
      <c r="FD59" s="87"/>
    </row>
    <row r="60" s="105" customFormat="1" ht="18.75" customHeight="1">
      <c r="A60" s="87"/>
      <c r="B60" s="91"/>
      <c r="C60" s="91"/>
      <c r="D60" s="91"/>
      <c r="E60" s="91"/>
      <c r="F60" s="91"/>
      <c r="G60" s="91"/>
      <c r="H60" s="91"/>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7"/>
      <c r="DT60" s="87"/>
      <c r="DU60" s="87"/>
      <c r="DV60" s="87"/>
      <c r="DW60" s="87"/>
      <c r="DX60" s="87"/>
      <c r="DY60" s="87"/>
      <c r="DZ60" s="87"/>
      <c r="EA60" s="87"/>
      <c r="EB60" s="87"/>
      <c r="EC60" s="87"/>
      <c r="ED60" s="87"/>
      <c r="EE60" s="87"/>
      <c r="EF60" s="87"/>
      <c r="EG60" s="87"/>
      <c r="EH60" s="87"/>
      <c r="EI60" s="87"/>
      <c r="EJ60" s="87"/>
      <c r="EK60" s="87"/>
      <c r="EL60" s="87"/>
      <c r="EM60" s="87"/>
      <c r="EN60" s="87"/>
      <c r="EO60" s="87"/>
      <c r="EP60" s="87"/>
      <c r="EQ60" s="87"/>
      <c r="ER60" s="87"/>
      <c r="ES60" s="87"/>
      <c r="ET60" s="87"/>
      <c r="EU60" s="87"/>
      <c r="EV60" s="87"/>
      <c r="EW60" s="87"/>
      <c r="EX60" s="87"/>
      <c r="EY60" s="87"/>
      <c r="EZ60" s="87"/>
      <c r="FA60" s="87"/>
      <c r="FB60" s="87"/>
      <c r="FC60" s="87"/>
      <c r="FD60" s="87"/>
    </row>
    <row r="61" s="105" customFormat="1" ht="18.75" customHeight="1">
      <c r="A61" s="87"/>
      <c r="B61" s="91"/>
      <c r="C61" s="91"/>
      <c r="D61" s="91"/>
      <c r="E61" s="91"/>
      <c r="F61" s="91"/>
      <c r="G61" s="91"/>
      <c r="H61" s="91"/>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c r="DG61" s="87"/>
      <c r="DH61" s="87"/>
      <c r="DI61" s="87"/>
      <c r="DJ61" s="87"/>
      <c r="DK61" s="87"/>
      <c r="DL61" s="87"/>
      <c r="DM61" s="87"/>
      <c r="DN61" s="87"/>
      <c r="DO61" s="87"/>
      <c r="DP61" s="87"/>
      <c r="DQ61" s="87"/>
      <c r="DR61" s="87"/>
      <c r="DS61" s="87"/>
      <c r="DT61" s="87"/>
      <c r="DU61" s="87"/>
      <c r="DV61" s="87"/>
      <c r="DW61" s="87"/>
      <c r="DX61" s="87"/>
      <c r="DY61" s="87"/>
      <c r="DZ61" s="87"/>
      <c r="EA61" s="87"/>
      <c r="EB61" s="87"/>
      <c r="EC61" s="87"/>
      <c r="ED61" s="87"/>
      <c r="EE61" s="87"/>
      <c r="EF61" s="87"/>
      <c r="EG61" s="87"/>
      <c r="EH61" s="87"/>
      <c r="EI61" s="87"/>
      <c r="EJ61" s="87"/>
      <c r="EK61" s="87"/>
      <c r="EL61" s="87"/>
      <c r="EM61" s="87"/>
      <c r="EN61" s="87"/>
      <c r="EO61" s="87"/>
      <c r="EP61" s="87"/>
      <c r="EQ61" s="87"/>
      <c r="ER61" s="87"/>
      <c r="ES61" s="87"/>
      <c r="ET61" s="87"/>
      <c r="EU61" s="87"/>
      <c r="EV61" s="87"/>
      <c r="EW61" s="87"/>
      <c r="EX61" s="87"/>
      <c r="EY61" s="87"/>
      <c r="EZ61" s="87"/>
      <c r="FA61" s="87"/>
      <c r="FB61" s="87"/>
      <c r="FC61" s="87"/>
      <c r="FD61" s="87"/>
    </row>
    <row r="62" s="105" customFormat="1" ht="18.75" customHeight="1">
      <c r="A62" s="87"/>
      <c r="B62" s="91"/>
      <c r="C62" s="91"/>
      <c r="D62" s="91"/>
      <c r="E62" s="91"/>
      <c r="F62" s="91"/>
      <c r="G62" s="91"/>
      <c r="H62" s="91"/>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87"/>
      <c r="BR62" s="87"/>
      <c r="BS62" s="87"/>
      <c r="BT62" s="87"/>
      <c r="BU62" s="87"/>
      <c r="BV62" s="87"/>
      <c r="BW62" s="87"/>
      <c r="BX62" s="87"/>
      <c r="BY62" s="87"/>
      <c r="BZ62" s="87"/>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c r="CZ62" s="87"/>
      <c r="DA62" s="87"/>
      <c r="DB62" s="87"/>
      <c r="DC62" s="87"/>
      <c r="DD62" s="87"/>
      <c r="DE62" s="87"/>
      <c r="DF62" s="87"/>
      <c r="DG62" s="87"/>
      <c r="DH62" s="87"/>
      <c r="DI62" s="87"/>
      <c r="DJ62" s="87"/>
      <c r="DK62" s="87"/>
      <c r="DL62" s="87"/>
      <c r="DM62" s="87"/>
      <c r="DN62" s="87"/>
      <c r="DO62" s="87"/>
      <c r="DP62" s="87"/>
      <c r="DQ62" s="87"/>
      <c r="DR62" s="87"/>
      <c r="DS62" s="87"/>
      <c r="DT62" s="87"/>
      <c r="DU62" s="87"/>
      <c r="DV62" s="87"/>
      <c r="DW62" s="87"/>
      <c r="DX62" s="87"/>
      <c r="DY62" s="87"/>
      <c r="DZ62" s="87"/>
      <c r="EA62" s="87"/>
      <c r="EB62" s="87"/>
      <c r="EC62" s="87"/>
      <c r="ED62" s="87"/>
      <c r="EE62" s="87"/>
      <c r="EF62" s="87"/>
      <c r="EG62" s="87"/>
      <c r="EH62" s="87"/>
      <c r="EI62" s="87"/>
      <c r="EJ62" s="87"/>
      <c r="EK62" s="87"/>
      <c r="EL62" s="87"/>
      <c r="EM62" s="87"/>
      <c r="EN62" s="87"/>
      <c r="EO62" s="87"/>
      <c r="EP62" s="87"/>
      <c r="EQ62" s="87"/>
      <c r="ER62" s="87"/>
      <c r="ES62" s="87"/>
      <c r="ET62" s="87"/>
      <c r="EU62" s="87"/>
      <c r="EV62" s="87"/>
      <c r="EW62" s="87"/>
      <c r="EX62" s="87"/>
      <c r="EY62" s="87"/>
      <c r="EZ62" s="87"/>
      <c r="FA62" s="87"/>
      <c r="FB62" s="87"/>
      <c r="FC62" s="87"/>
      <c r="FD62" s="87"/>
    </row>
    <row r="63" s="105" customFormat="1" ht="18.75" customHeight="1">
      <c r="A63" s="87"/>
      <c r="B63" s="91"/>
      <c r="C63" s="91"/>
      <c r="D63" s="91"/>
      <c r="E63" s="91"/>
      <c r="F63" s="91"/>
      <c r="G63" s="91"/>
      <c r="H63" s="91"/>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7"/>
      <c r="BR63" s="87"/>
      <c r="BS63" s="87"/>
      <c r="BT63" s="87"/>
      <c r="BU63" s="87"/>
      <c r="BV63" s="87"/>
      <c r="BW63" s="87"/>
      <c r="BX63" s="87"/>
      <c r="BY63" s="87"/>
      <c r="BZ63" s="87"/>
      <c r="CA63" s="87"/>
      <c r="CB63" s="87"/>
      <c r="CC63" s="87"/>
      <c r="CD63" s="87"/>
      <c r="CE63" s="87"/>
      <c r="CF63" s="87"/>
      <c r="CG63" s="87"/>
      <c r="CH63" s="87"/>
      <c r="CI63" s="87"/>
      <c r="CJ63" s="87"/>
      <c r="CK63" s="87"/>
      <c r="CL63" s="87"/>
      <c r="CM63" s="87"/>
      <c r="CN63" s="87"/>
      <c r="CO63" s="87"/>
      <c r="CP63" s="87"/>
      <c r="CQ63" s="87"/>
      <c r="CR63" s="87"/>
      <c r="CS63" s="87"/>
      <c r="CT63" s="87"/>
      <c r="CU63" s="87"/>
      <c r="CV63" s="87"/>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row>
    <row r="64" s="105" customFormat="1" ht="18.75" customHeight="1">
      <c r="A64" s="87"/>
      <c r="B64" s="91"/>
      <c r="C64" s="91"/>
      <c r="D64" s="91"/>
      <c r="E64" s="91"/>
      <c r="F64" s="91"/>
      <c r="G64" s="91"/>
      <c r="H64" s="91"/>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7"/>
      <c r="BR64" s="87"/>
      <c r="BS64" s="87"/>
      <c r="BT64" s="87"/>
      <c r="BU64" s="87"/>
      <c r="BV64" s="87"/>
      <c r="BW64" s="87"/>
      <c r="BX64" s="87"/>
      <c r="BY64" s="87"/>
      <c r="BZ64" s="87"/>
      <c r="CA64" s="87"/>
      <c r="CB64" s="87"/>
      <c r="CC64" s="87"/>
      <c r="CD64" s="87"/>
      <c r="CE64" s="87"/>
      <c r="CF64" s="87"/>
      <c r="CG64" s="87"/>
      <c r="CH64" s="87"/>
      <c r="CI64" s="87"/>
      <c r="CJ64" s="87"/>
      <c r="CK64" s="87"/>
      <c r="CL64" s="87"/>
      <c r="CM64" s="87"/>
      <c r="CN64" s="87"/>
      <c r="CO64" s="87"/>
      <c r="CP64" s="87"/>
      <c r="CQ64" s="87"/>
      <c r="CR64" s="87"/>
      <c r="CS64" s="87"/>
      <c r="CT64" s="87"/>
      <c r="CU64" s="87"/>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row>
    <row r="65" s="105" customFormat="1" ht="18.75" customHeight="1">
      <c r="A65" s="87"/>
      <c r="B65" s="91"/>
      <c r="C65" s="91"/>
      <c r="D65" s="91"/>
      <c r="E65" s="91"/>
      <c r="F65" s="91"/>
      <c r="G65" s="91"/>
      <c r="H65" s="91"/>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7"/>
      <c r="BR65" s="87"/>
      <c r="BS65" s="87"/>
      <c r="BT65" s="87"/>
      <c r="BU65" s="87"/>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row>
    <row r="66" s="105" customFormat="1" ht="18.75" customHeight="1">
      <c r="A66" s="87"/>
      <c r="B66" s="91"/>
      <c r="C66" s="91"/>
      <c r="D66" s="91"/>
      <c r="E66" s="91"/>
      <c r="F66" s="91"/>
      <c r="G66" s="91"/>
      <c r="H66" s="91"/>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c r="BA66" s="87"/>
      <c r="BB66" s="87"/>
      <c r="BC66" s="87"/>
      <c r="BD66" s="87"/>
      <c r="BE66" s="87"/>
      <c r="BF66" s="87"/>
      <c r="BG66" s="87"/>
      <c r="BH66" s="87"/>
      <c r="BI66" s="87"/>
      <c r="BJ66" s="87"/>
      <c r="BK66" s="87"/>
      <c r="BL66" s="87"/>
      <c r="BM66" s="87"/>
      <c r="BN66" s="87"/>
      <c r="BO66" s="87"/>
      <c r="BP66" s="87"/>
      <c r="BQ66" s="87"/>
      <c r="BR66" s="87"/>
      <c r="BS66" s="87"/>
      <c r="BT66" s="87"/>
      <c r="BU66" s="87"/>
      <c r="BV66" s="87"/>
      <c r="BW66" s="87"/>
      <c r="BX66" s="87"/>
      <c r="BY66" s="87"/>
      <c r="BZ66" s="87"/>
      <c r="CA66" s="87"/>
      <c r="CB66" s="87"/>
      <c r="CC66" s="87"/>
      <c r="CD66" s="87"/>
      <c r="CE66" s="87"/>
      <c r="CF66" s="87"/>
      <c r="CG66" s="87"/>
      <c r="CH66" s="87"/>
      <c r="CI66" s="87"/>
      <c r="CJ66" s="87"/>
      <c r="CK66" s="87"/>
      <c r="CL66" s="87"/>
      <c r="CM66" s="87"/>
      <c r="CN66" s="87"/>
      <c r="CO66" s="87"/>
      <c r="CP66" s="87"/>
      <c r="CQ66" s="87"/>
      <c r="CR66" s="87"/>
      <c r="CS66" s="87"/>
      <c r="CT66" s="87"/>
      <c r="CU66" s="87"/>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row>
    <row r="67" s="105" customFormat="1" ht="18.75" customHeight="1">
      <c r="A67" s="87"/>
      <c r="B67" s="91"/>
      <c r="C67" s="91"/>
      <c r="D67" s="91"/>
      <c r="E67" s="91"/>
      <c r="F67" s="91"/>
      <c r="G67" s="91"/>
      <c r="H67" s="91"/>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87"/>
      <c r="DD67" s="87"/>
      <c r="DE67" s="87"/>
      <c r="DF67" s="87"/>
      <c r="DG67" s="87"/>
      <c r="DH67" s="87"/>
      <c r="DI67" s="87"/>
      <c r="DJ67" s="87"/>
      <c r="DK67" s="87"/>
      <c r="DL67" s="87"/>
      <c r="DM67" s="87"/>
      <c r="DN67" s="87"/>
      <c r="DO67" s="87"/>
      <c r="DP67" s="87"/>
      <c r="DQ67" s="87"/>
      <c r="DR67" s="87"/>
      <c r="DS67" s="87"/>
      <c r="DT67" s="87"/>
      <c r="DU67" s="87"/>
      <c r="DV67" s="87"/>
      <c r="DW67" s="87"/>
      <c r="DX67" s="87"/>
      <c r="DY67" s="87"/>
      <c r="DZ67" s="87"/>
      <c r="EA67" s="87"/>
      <c r="EB67" s="87"/>
      <c r="EC67" s="87"/>
      <c r="ED67" s="87"/>
      <c r="EE67" s="87"/>
      <c r="EF67" s="87"/>
      <c r="EG67" s="87"/>
      <c r="EH67" s="87"/>
      <c r="EI67" s="87"/>
      <c r="EJ67" s="87"/>
      <c r="EK67" s="87"/>
      <c r="EL67" s="87"/>
      <c r="EM67" s="87"/>
      <c r="EN67" s="87"/>
      <c r="EO67" s="87"/>
      <c r="EP67" s="87"/>
      <c r="EQ67" s="87"/>
      <c r="ER67" s="87"/>
      <c r="ES67" s="87"/>
      <c r="ET67" s="87"/>
      <c r="EU67" s="87"/>
      <c r="EV67" s="87"/>
      <c r="EW67" s="87"/>
      <c r="EX67" s="87"/>
      <c r="EY67" s="87"/>
      <c r="EZ67" s="87"/>
      <c r="FA67" s="87"/>
      <c r="FB67" s="87"/>
      <c r="FC67" s="87"/>
      <c r="FD67" s="87"/>
    </row>
    <row r="68" s="105" customFormat="1" ht="18.75" customHeight="1">
      <c r="A68" s="87"/>
      <c r="B68" s="91"/>
      <c r="C68" s="91"/>
      <c r="D68" s="91"/>
      <c r="E68" s="91"/>
      <c r="F68" s="91"/>
      <c r="G68" s="91"/>
      <c r="H68" s="91"/>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87"/>
      <c r="DD68" s="87"/>
      <c r="DE68" s="87"/>
      <c r="DF68" s="87"/>
      <c r="DG68" s="87"/>
      <c r="DH68" s="87"/>
      <c r="DI68" s="87"/>
      <c r="DJ68" s="87"/>
      <c r="DK68" s="87"/>
      <c r="DL68" s="87"/>
      <c r="DM68" s="87"/>
      <c r="DN68" s="87"/>
      <c r="DO68" s="87"/>
      <c r="DP68" s="87"/>
      <c r="DQ68" s="87"/>
      <c r="DR68" s="87"/>
      <c r="DS68" s="87"/>
      <c r="DT68" s="87"/>
      <c r="DU68" s="87"/>
      <c r="DV68" s="87"/>
      <c r="DW68" s="87"/>
      <c r="DX68" s="87"/>
      <c r="DY68" s="87"/>
      <c r="DZ68" s="87"/>
      <c r="EA68" s="87"/>
      <c r="EB68" s="87"/>
      <c r="EC68" s="87"/>
      <c r="ED68" s="87"/>
      <c r="EE68" s="87"/>
      <c r="EF68" s="87"/>
      <c r="EG68" s="87"/>
      <c r="EH68" s="87"/>
      <c r="EI68" s="87"/>
      <c r="EJ68" s="87"/>
      <c r="EK68" s="87"/>
      <c r="EL68" s="87"/>
      <c r="EM68" s="87"/>
      <c r="EN68" s="87"/>
      <c r="EO68" s="87"/>
      <c r="EP68" s="87"/>
      <c r="EQ68" s="87"/>
      <c r="ER68" s="87"/>
      <c r="ES68" s="87"/>
      <c r="ET68" s="87"/>
      <c r="EU68" s="87"/>
      <c r="EV68" s="87"/>
      <c r="EW68" s="87"/>
      <c r="EX68" s="87"/>
      <c r="EY68" s="87"/>
      <c r="EZ68" s="87"/>
      <c r="FA68" s="87"/>
      <c r="FB68" s="87"/>
      <c r="FC68" s="87"/>
      <c r="FD68" s="87"/>
    </row>
    <row r="69" s="105" customFormat="1" ht="18.75" customHeight="1">
      <c r="A69" s="87"/>
      <c r="B69" s="91"/>
      <c r="C69" s="91"/>
      <c r="D69" s="91"/>
      <c r="E69" s="91"/>
      <c r="F69" s="91"/>
      <c r="G69" s="91"/>
      <c r="H69" s="91"/>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c r="BG69" s="87"/>
      <c r="BH69" s="87"/>
      <c r="BI69" s="87"/>
      <c r="BJ69" s="87"/>
      <c r="BK69" s="87"/>
      <c r="BL69" s="87"/>
      <c r="BM69" s="87"/>
      <c r="BN69" s="87"/>
      <c r="BO69" s="87"/>
      <c r="BP69" s="87"/>
      <c r="BQ69" s="87"/>
      <c r="BR69" s="87"/>
      <c r="BS69" s="87"/>
      <c r="BT69" s="87"/>
      <c r="BU69" s="87"/>
      <c r="BV69" s="87"/>
      <c r="BW69" s="87"/>
      <c r="BX69" s="87"/>
      <c r="BY69" s="87"/>
      <c r="BZ69" s="87"/>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87"/>
      <c r="DD69" s="87"/>
      <c r="DE69" s="87"/>
      <c r="DF69" s="87"/>
      <c r="DG69" s="87"/>
      <c r="DH69" s="87"/>
      <c r="DI69" s="87"/>
      <c r="DJ69" s="87"/>
      <c r="DK69" s="87"/>
      <c r="DL69" s="87"/>
      <c r="DM69" s="87"/>
      <c r="DN69" s="87"/>
      <c r="DO69" s="87"/>
      <c r="DP69" s="87"/>
      <c r="DQ69" s="87"/>
      <c r="DR69" s="87"/>
      <c r="DS69" s="87"/>
      <c r="DT69" s="87"/>
      <c r="DU69" s="87"/>
      <c r="DV69" s="87"/>
      <c r="DW69" s="87"/>
      <c r="DX69" s="87"/>
      <c r="DY69" s="87"/>
      <c r="DZ69" s="87"/>
      <c r="EA69" s="87"/>
      <c r="EB69" s="87"/>
      <c r="EC69" s="87"/>
      <c r="ED69" s="87"/>
      <c r="EE69" s="87"/>
      <c r="EF69" s="87"/>
      <c r="EG69" s="87"/>
      <c r="EH69" s="87"/>
      <c r="EI69" s="87"/>
      <c r="EJ69" s="87"/>
      <c r="EK69" s="87"/>
      <c r="EL69" s="87"/>
      <c r="EM69" s="87"/>
      <c r="EN69" s="87"/>
      <c r="EO69" s="87"/>
      <c r="EP69" s="87"/>
      <c r="EQ69" s="87"/>
      <c r="ER69" s="87"/>
      <c r="ES69" s="87"/>
      <c r="ET69" s="87"/>
      <c r="EU69" s="87"/>
      <c r="EV69" s="87"/>
      <c r="EW69" s="87"/>
      <c r="EX69" s="87"/>
      <c r="EY69" s="87"/>
      <c r="EZ69" s="87"/>
      <c r="FA69" s="87"/>
      <c r="FB69" s="87"/>
      <c r="FC69" s="87"/>
      <c r="FD69" s="87"/>
    </row>
    <row r="70" s="105" customFormat="1" ht="18.75" customHeight="1">
      <c r="A70" s="87"/>
      <c r="B70" s="91"/>
      <c r="C70" s="91"/>
      <c r="D70" s="91"/>
      <c r="E70" s="91"/>
      <c r="F70" s="91"/>
      <c r="G70" s="91"/>
      <c r="H70" s="91"/>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7"/>
      <c r="BR70" s="87"/>
      <c r="BS70" s="87"/>
      <c r="BT70" s="87"/>
      <c r="BU70" s="87"/>
      <c r="BV70" s="87"/>
      <c r="BW70" s="87"/>
      <c r="BX70" s="87"/>
      <c r="BY70" s="87"/>
      <c r="BZ70" s="87"/>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87"/>
      <c r="DD70" s="87"/>
      <c r="DE70" s="87"/>
      <c r="DF70" s="87"/>
      <c r="DG70" s="87"/>
      <c r="DH70" s="87"/>
      <c r="DI70" s="87"/>
      <c r="DJ70" s="87"/>
      <c r="DK70" s="87"/>
      <c r="DL70" s="87"/>
      <c r="DM70" s="87"/>
      <c r="DN70" s="87"/>
      <c r="DO70" s="87"/>
      <c r="DP70" s="87"/>
      <c r="DQ70" s="87"/>
      <c r="DR70" s="87"/>
      <c r="DS70" s="87"/>
      <c r="DT70" s="87"/>
      <c r="DU70" s="87"/>
      <c r="DV70" s="87"/>
      <c r="DW70" s="87"/>
      <c r="DX70" s="87"/>
      <c r="DY70" s="87"/>
      <c r="DZ70" s="87"/>
      <c r="EA70" s="87"/>
      <c r="EB70" s="87"/>
      <c r="EC70" s="87"/>
      <c r="ED70" s="87"/>
      <c r="EE70" s="87"/>
      <c r="EF70" s="87"/>
      <c r="EG70" s="87"/>
      <c r="EH70" s="87"/>
      <c r="EI70" s="87"/>
      <c r="EJ70" s="87"/>
      <c r="EK70" s="87"/>
      <c r="EL70" s="87"/>
      <c r="EM70" s="87"/>
      <c r="EN70" s="87"/>
      <c r="EO70" s="87"/>
      <c r="EP70" s="87"/>
      <c r="EQ70" s="87"/>
      <c r="ER70" s="87"/>
      <c r="ES70" s="87"/>
      <c r="ET70" s="87"/>
      <c r="EU70" s="87"/>
      <c r="EV70" s="87"/>
      <c r="EW70" s="87"/>
      <c r="EX70" s="87"/>
      <c r="EY70" s="87"/>
      <c r="EZ70" s="87"/>
      <c r="FA70" s="87"/>
      <c r="FB70" s="87"/>
      <c r="FC70" s="87"/>
      <c r="FD70" s="87"/>
    </row>
    <row r="71" s="105" customFormat="1" ht="18.75" customHeight="1">
      <c r="A71" s="87"/>
      <c r="B71" s="91"/>
      <c r="C71" s="91"/>
      <c r="D71" s="91"/>
      <c r="E71" s="91"/>
      <c r="F71" s="91"/>
      <c r="G71" s="91"/>
      <c r="H71" s="91"/>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87"/>
      <c r="DD71" s="87"/>
      <c r="DE71" s="87"/>
      <c r="DF71" s="87"/>
      <c r="DG71" s="87"/>
      <c r="DH71" s="87"/>
      <c r="DI71" s="87"/>
      <c r="DJ71" s="87"/>
      <c r="DK71" s="87"/>
      <c r="DL71" s="87"/>
      <c r="DM71" s="87"/>
      <c r="DN71" s="87"/>
      <c r="DO71" s="87"/>
      <c r="DP71" s="87"/>
      <c r="DQ71" s="87"/>
      <c r="DR71" s="87"/>
      <c r="DS71" s="87"/>
      <c r="DT71" s="87"/>
      <c r="DU71" s="87"/>
      <c r="DV71" s="87"/>
      <c r="DW71" s="87"/>
      <c r="DX71" s="87"/>
      <c r="DY71" s="87"/>
      <c r="DZ71" s="87"/>
      <c r="EA71" s="87"/>
      <c r="EB71" s="87"/>
      <c r="EC71" s="87"/>
      <c r="ED71" s="87"/>
      <c r="EE71" s="87"/>
      <c r="EF71" s="87"/>
      <c r="EG71" s="87"/>
      <c r="EH71" s="87"/>
      <c r="EI71" s="87"/>
      <c r="EJ71" s="87"/>
      <c r="EK71" s="87"/>
      <c r="EL71" s="87"/>
      <c r="EM71" s="87"/>
      <c r="EN71" s="87"/>
      <c r="EO71" s="87"/>
      <c r="EP71" s="87"/>
      <c r="EQ71" s="87"/>
      <c r="ER71" s="87"/>
      <c r="ES71" s="87"/>
      <c r="ET71" s="87"/>
      <c r="EU71" s="87"/>
      <c r="EV71" s="87"/>
      <c r="EW71" s="87"/>
      <c r="EX71" s="87"/>
      <c r="EY71" s="87"/>
      <c r="EZ71" s="87"/>
      <c r="FA71" s="87"/>
      <c r="FB71" s="87"/>
      <c r="FC71" s="87"/>
      <c r="FD71" s="87"/>
    </row>
    <row r="72" s="105" customFormat="1" ht="18.75" customHeight="1">
      <c r="A72" s="87"/>
      <c r="B72" s="91"/>
      <c r="C72" s="91"/>
      <c r="D72" s="91"/>
      <c r="E72" s="91"/>
      <c r="F72" s="91"/>
      <c r="G72" s="91"/>
      <c r="H72" s="91"/>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7"/>
      <c r="BR72" s="87"/>
      <c r="BS72" s="87"/>
      <c r="BT72" s="87"/>
      <c r="BU72" s="87"/>
      <c r="BV72" s="87"/>
      <c r="BW72" s="87"/>
      <c r="BX72" s="87"/>
      <c r="BY72" s="87"/>
      <c r="BZ72" s="87"/>
      <c r="CA72" s="87"/>
      <c r="CB72" s="87"/>
      <c r="CC72" s="87"/>
      <c r="CD72" s="87"/>
      <c r="CE72" s="87"/>
      <c r="CF72" s="87"/>
      <c r="CG72" s="87"/>
      <c r="CH72" s="87"/>
      <c r="CI72" s="87"/>
      <c r="CJ72" s="87"/>
      <c r="CK72" s="87"/>
      <c r="CL72" s="87"/>
      <c r="CM72" s="87"/>
      <c r="CN72" s="87"/>
      <c r="CO72" s="87"/>
      <c r="CP72" s="87"/>
      <c r="CQ72" s="87"/>
      <c r="CR72" s="87"/>
      <c r="CS72" s="87"/>
      <c r="CT72" s="87"/>
      <c r="CU72" s="87"/>
      <c r="CV72" s="87"/>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row>
    <row r="73" s="105" customFormat="1" ht="18.75" customHeight="1">
      <c r="A73" s="87"/>
      <c r="B73" s="91"/>
      <c r="C73" s="91"/>
      <c r="D73" s="91"/>
      <c r="E73" s="91"/>
      <c r="F73" s="91"/>
      <c r="G73" s="91"/>
      <c r="H73" s="91"/>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87"/>
      <c r="BQ73" s="87"/>
      <c r="BR73" s="87"/>
      <c r="BS73" s="87"/>
      <c r="BT73" s="87"/>
      <c r="BU73" s="87"/>
      <c r="BV73" s="87"/>
      <c r="BW73" s="87"/>
      <c r="BX73" s="87"/>
      <c r="BY73" s="87"/>
      <c r="BZ73" s="87"/>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row>
    <row r="74" s="105" customFormat="1" ht="18.75" customHeight="1">
      <c r="A74" s="87"/>
      <c r="B74" s="91"/>
      <c r="C74" s="91"/>
      <c r="D74" s="91"/>
      <c r="E74" s="91"/>
      <c r="F74" s="91"/>
      <c r="G74" s="91"/>
      <c r="H74" s="91"/>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row>
    <row r="75" s="105" customFormat="1" ht="18.75" customHeight="1">
      <c r="A75" s="87"/>
      <c r="B75" s="91"/>
      <c r="C75" s="91"/>
      <c r="D75" s="91"/>
      <c r="E75" s="91"/>
      <c r="F75" s="91"/>
      <c r="G75" s="91"/>
      <c r="H75" s="91"/>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87"/>
      <c r="AX75" s="87"/>
      <c r="AY75" s="87"/>
      <c r="AZ75" s="87"/>
      <c r="BA75" s="87"/>
      <c r="BB75" s="87"/>
      <c r="BC75" s="87"/>
      <c r="BD75" s="87"/>
      <c r="BE75" s="87"/>
      <c r="BF75" s="87"/>
      <c r="BG75" s="87"/>
      <c r="BH75" s="87"/>
      <c r="BI75" s="87"/>
      <c r="BJ75" s="87"/>
      <c r="BK75" s="87"/>
      <c r="BL75" s="87"/>
      <c r="BM75" s="87"/>
      <c r="BN75" s="87"/>
      <c r="BO75" s="87"/>
      <c r="BP75" s="87"/>
      <c r="BQ75" s="87"/>
      <c r="BR75" s="87"/>
      <c r="BS75" s="87"/>
      <c r="BT75" s="87"/>
      <c r="BU75" s="87"/>
      <c r="BV75" s="87"/>
      <c r="BW75" s="87"/>
      <c r="BX75" s="87"/>
      <c r="BY75" s="87"/>
      <c r="BZ75" s="87"/>
      <c r="CA75" s="87"/>
      <c r="CB75" s="87"/>
      <c r="CC75" s="87"/>
      <c r="CD75" s="87"/>
      <c r="CE75" s="87"/>
      <c r="CF75" s="87"/>
      <c r="CG75" s="87"/>
      <c r="CH75" s="87"/>
      <c r="CI75" s="87"/>
      <c r="CJ75" s="87"/>
      <c r="CK75" s="87"/>
      <c r="CL75" s="87"/>
      <c r="CM75" s="87"/>
      <c r="CN75" s="87"/>
      <c r="CO75" s="87"/>
      <c r="CP75" s="87"/>
      <c r="CQ75" s="87"/>
      <c r="CR75" s="87"/>
      <c r="CS75" s="87"/>
      <c r="CT75" s="87"/>
      <c r="CU75" s="87"/>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row>
    <row r="76" s="105" customFormat="1" ht="18.75" customHeight="1">
      <c r="A76" s="87"/>
      <c r="B76" s="91"/>
      <c r="C76" s="91"/>
      <c r="D76" s="91"/>
      <c r="E76" s="91"/>
      <c r="F76" s="91"/>
      <c r="G76" s="91"/>
      <c r="H76" s="91"/>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7"/>
      <c r="BJ76" s="87"/>
      <c r="BK76" s="87"/>
      <c r="BL76" s="87"/>
      <c r="BM76" s="87"/>
      <c r="BN76" s="87"/>
      <c r="BO76" s="87"/>
      <c r="BP76" s="87"/>
      <c r="BQ76" s="87"/>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c r="DD76" s="87"/>
      <c r="DE76" s="87"/>
      <c r="DF76" s="87"/>
      <c r="DG76" s="87"/>
      <c r="DH76" s="87"/>
      <c r="DI76" s="87"/>
      <c r="DJ76" s="87"/>
      <c r="DK76" s="87"/>
      <c r="DL76" s="87"/>
      <c r="DM76" s="87"/>
      <c r="DN76" s="87"/>
      <c r="DO76" s="87"/>
      <c r="DP76" s="87"/>
      <c r="DQ76" s="87"/>
      <c r="DR76" s="87"/>
      <c r="DS76" s="87"/>
      <c r="DT76" s="87"/>
      <c r="DU76" s="87"/>
      <c r="DV76" s="87"/>
      <c r="DW76" s="87"/>
      <c r="DX76" s="87"/>
      <c r="DY76" s="87"/>
      <c r="DZ76" s="87"/>
      <c r="EA76" s="87"/>
      <c r="EB76" s="87"/>
      <c r="EC76" s="87"/>
      <c r="ED76" s="87"/>
      <c r="EE76" s="87"/>
      <c r="EF76" s="87"/>
      <c r="EG76" s="87"/>
      <c r="EH76" s="87"/>
      <c r="EI76" s="87"/>
      <c r="EJ76" s="87"/>
      <c r="EK76" s="87"/>
      <c r="EL76" s="87"/>
      <c r="EM76" s="87"/>
      <c r="EN76" s="87"/>
      <c r="EO76" s="87"/>
      <c r="EP76" s="87"/>
      <c r="EQ76" s="87"/>
      <c r="ER76" s="87"/>
      <c r="ES76" s="87"/>
      <c r="ET76" s="87"/>
      <c r="EU76" s="87"/>
      <c r="EV76" s="87"/>
      <c r="EW76" s="87"/>
      <c r="EX76" s="87"/>
      <c r="EY76" s="87"/>
      <c r="EZ76" s="87"/>
      <c r="FA76" s="87"/>
      <c r="FB76" s="87"/>
      <c r="FC76" s="87"/>
      <c r="FD76" s="87"/>
    </row>
    <row r="77" s="105" customFormat="1" ht="18.75" customHeight="1">
      <c r="A77" s="87"/>
      <c r="B77" s="91"/>
      <c r="C77" s="91"/>
      <c r="D77" s="91"/>
      <c r="E77" s="91"/>
      <c r="F77" s="91"/>
      <c r="G77" s="91"/>
      <c r="H77" s="91"/>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c r="BI77" s="87"/>
      <c r="BJ77" s="87"/>
      <c r="BK77" s="87"/>
      <c r="BL77" s="87"/>
      <c r="BM77" s="87"/>
      <c r="BN77" s="87"/>
      <c r="BO77" s="87"/>
      <c r="BP77" s="87"/>
      <c r="BQ77" s="87"/>
      <c r="BR77" s="87"/>
      <c r="BS77" s="87"/>
      <c r="BT77" s="87"/>
      <c r="BU77" s="87"/>
      <c r="BV77" s="87"/>
      <c r="BW77" s="87"/>
      <c r="BX77" s="87"/>
      <c r="BY77" s="87"/>
      <c r="BZ77" s="87"/>
      <c r="CA77" s="87"/>
      <c r="CB77" s="87"/>
      <c r="CC77" s="87"/>
      <c r="CD77" s="87"/>
      <c r="CE77" s="87"/>
      <c r="CF77" s="87"/>
      <c r="CG77" s="87"/>
      <c r="CH77" s="87"/>
      <c r="CI77" s="87"/>
      <c r="CJ77" s="87"/>
      <c r="CK77" s="87"/>
      <c r="CL77" s="87"/>
      <c r="CM77" s="87"/>
      <c r="CN77" s="87"/>
      <c r="CO77" s="87"/>
      <c r="CP77" s="87"/>
      <c r="CQ77" s="87"/>
      <c r="CR77" s="87"/>
      <c r="CS77" s="87"/>
      <c r="CT77" s="87"/>
      <c r="CU77" s="87"/>
      <c r="CV77" s="87"/>
      <c r="CW77" s="87"/>
      <c r="CX77" s="87"/>
      <c r="CY77" s="87"/>
      <c r="CZ77" s="87"/>
      <c r="DA77" s="87"/>
      <c r="DB77" s="87"/>
      <c r="DC77" s="87"/>
      <c r="DD77" s="87"/>
      <c r="DE77" s="87"/>
      <c r="DF77" s="87"/>
      <c r="DG77" s="87"/>
      <c r="DH77" s="87"/>
      <c r="DI77" s="87"/>
      <c r="DJ77" s="87"/>
      <c r="DK77" s="87"/>
      <c r="DL77" s="87"/>
      <c r="DM77" s="87"/>
      <c r="DN77" s="87"/>
      <c r="DO77" s="87"/>
      <c r="DP77" s="87"/>
      <c r="DQ77" s="87"/>
      <c r="DR77" s="87"/>
      <c r="DS77" s="87"/>
      <c r="DT77" s="87"/>
      <c r="DU77" s="87"/>
      <c r="DV77" s="87"/>
      <c r="DW77" s="87"/>
      <c r="DX77" s="87"/>
      <c r="DY77" s="87"/>
      <c r="DZ77" s="87"/>
      <c r="EA77" s="87"/>
      <c r="EB77" s="87"/>
      <c r="EC77" s="87"/>
      <c r="ED77" s="87"/>
      <c r="EE77" s="87"/>
      <c r="EF77" s="87"/>
      <c r="EG77" s="87"/>
      <c r="EH77" s="87"/>
      <c r="EI77" s="87"/>
      <c r="EJ77" s="87"/>
      <c r="EK77" s="87"/>
      <c r="EL77" s="87"/>
      <c r="EM77" s="87"/>
      <c r="EN77" s="87"/>
      <c r="EO77" s="87"/>
      <c r="EP77" s="87"/>
      <c r="EQ77" s="87"/>
      <c r="ER77" s="87"/>
      <c r="ES77" s="87"/>
      <c r="ET77" s="87"/>
      <c r="EU77" s="87"/>
      <c r="EV77" s="87"/>
      <c r="EW77" s="87"/>
      <c r="EX77" s="87"/>
      <c r="EY77" s="87"/>
      <c r="EZ77" s="87"/>
      <c r="FA77" s="87"/>
      <c r="FB77" s="87"/>
      <c r="FC77" s="87"/>
      <c r="FD77" s="87"/>
    </row>
    <row r="78" s="105" customFormat="1" ht="18.75" customHeight="1">
      <c r="A78" s="87"/>
      <c r="B78" s="91"/>
      <c r="C78" s="91"/>
      <c r="D78" s="91"/>
      <c r="E78" s="91"/>
      <c r="F78" s="91"/>
      <c r="G78" s="91"/>
      <c r="H78" s="91"/>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H78" s="87"/>
      <c r="BI78" s="87"/>
      <c r="BJ78" s="87"/>
      <c r="BK78" s="87"/>
      <c r="BL78" s="87"/>
      <c r="BM78" s="87"/>
      <c r="BN78" s="87"/>
      <c r="BO78" s="87"/>
      <c r="BP78" s="87"/>
      <c r="BQ78" s="87"/>
      <c r="BR78" s="87"/>
      <c r="BS78" s="87"/>
      <c r="BT78" s="87"/>
      <c r="BU78" s="87"/>
      <c r="BV78" s="87"/>
      <c r="BW78" s="87"/>
      <c r="BX78" s="87"/>
      <c r="BY78" s="87"/>
      <c r="BZ78" s="87"/>
      <c r="CA78" s="87"/>
      <c r="CB78" s="87"/>
      <c r="CC78" s="87"/>
      <c r="CD78" s="87"/>
      <c r="CE78" s="87"/>
      <c r="CF78" s="87"/>
      <c r="CG78" s="87"/>
      <c r="CH78" s="87"/>
      <c r="CI78" s="87"/>
      <c r="CJ78" s="87"/>
      <c r="CK78" s="87"/>
      <c r="CL78" s="87"/>
      <c r="CM78" s="87"/>
      <c r="CN78" s="87"/>
      <c r="CO78" s="87"/>
      <c r="CP78" s="87"/>
      <c r="CQ78" s="87"/>
      <c r="CR78" s="87"/>
      <c r="CS78" s="87"/>
      <c r="CT78" s="87"/>
      <c r="CU78" s="87"/>
      <c r="CV78" s="87"/>
      <c r="CW78" s="87"/>
      <c r="CX78" s="87"/>
      <c r="CY78" s="87"/>
      <c r="CZ78" s="87"/>
      <c r="DA78" s="87"/>
      <c r="DB78" s="87"/>
      <c r="DC78" s="87"/>
      <c r="DD78" s="87"/>
      <c r="DE78" s="87"/>
      <c r="DF78" s="87"/>
      <c r="DG78" s="87"/>
      <c r="DH78" s="87"/>
      <c r="DI78" s="87"/>
      <c r="DJ78" s="87"/>
      <c r="DK78" s="87"/>
      <c r="DL78" s="87"/>
      <c r="DM78" s="87"/>
      <c r="DN78" s="87"/>
      <c r="DO78" s="87"/>
      <c r="DP78" s="87"/>
      <c r="DQ78" s="87"/>
      <c r="DR78" s="87"/>
      <c r="DS78" s="87"/>
      <c r="DT78" s="87"/>
      <c r="DU78" s="87"/>
      <c r="DV78" s="87"/>
      <c r="DW78" s="87"/>
      <c r="DX78" s="87"/>
      <c r="DY78" s="87"/>
      <c r="DZ78" s="87"/>
      <c r="EA78" s="87"/>
      <c r="EB78" s="87"/>
      <c r="EC78" s="87"/>
      <c r="ED78" s="87"/>
      <c r="EE78" s="87"/>
      <c r="EF78" s="87"/>
      <c r="EG78" s="87"/>
      <c r="EH78" s="87"/>
      <c r="EI78" s="87"/>
      <c r="EJ78" s="87"/>
      <c r="EK78" s="87"/>
      <c r="EL78" s="87"/>
      <c r="EM78" s="87"/>
      <c r="EN78" s="87"/>
      <c r="EO78" s="87"/>
      <c r="EP78" s="87"/>
      <c r="EQ78" s="87"/>
      <c r="ER78" s="87"/>
      <c r="ES78" s="87"/>
      <c r="ET78" s="87"/>
      <c r="EU78" s="87"/>
      <c r="EV78" s="87"/>
      <c r="EW78" s="87"/>
      <c r="EX78" s="87"/>
      <c r="EY78" s="87"/>
      <c r="EZ78" s="87"/>
      <c r="FA78" s="87"/>
      <c r="FB78" s="87"/>
      <c r="FC78" s="87"/>
      <c r="FD78" s="87"/>
    </row>
    <row r="79" s="105" customFormat="1" ht="18.75" customHeight="1">
      <c r="A79" s="87"/>
      <c r="B79" s="91"/>
      <c r="C79" s="91"/>
      <c r="D79" s="91"/>
      <c r="E79" s="91"/>
      <c r="F79" s="91"/>
      <c r="G79" s="91"/>
      <c r="H79" s="91"/>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87"/>
      <c r="BC79" s="87"/>
      <c r="BD79" s="87"/>
      <c r="BE79" s="87"/>
      <c r="BF79" s="87"/>
      <c r="BG79" s="87"/>
      <c r="BH79" s="87"/>
      <c r="BI79" s="87"/>
      <c r="BJ79" s="87"/>
      <c r="BK79" s="87"/>
      <c r="BL79" s="87"/>
      <c r="BM79" s="87"/>
      <c r="BN79" s="87"/>
      <c r="BO79" s="87"/>
      <c r="BP79" s="87"/>
      <c r="BQ79" s="87"/>
      <c r="BR79" s="87"/>
      <c r="BS79" s="87"/>
      <c r="BT79" s="87"/>
      <c r="BU79" s="87"/>
      <c r="BV79" s="87"/>
      <c r="BW79" s="87"/>
      <c r="BX79" s="87"/>
      <c r="BY79" s="87"/>
      <c r="BZ79" s="87"/>
      <c r="CA79" s="87"/>
      <c r="CB79" s="87"/>
      <c r="CC79" s="87"/>
      <c r="CD79" s="87"/>
      <c r="CE79" s="87"/>
      <c r="CF79" s="87"/>
      <c r="CG79" s="87"/>
      <c r="CH79" s="87"/>
      <c r="CI79" s="87"/>
      <c r="CJ79" s="87"/>
      <c r="CK79" s="87"/>
      <c r="CL79" s="87"/>
      <c r="CM79" s="87"/>
      <c r="CN79" s="87"/>
      <c r="CO79" s="87"/>
      <c r="CP79" s="87"/>
      <c r="CQ79" s="87"/>
      <c r="CR79" s="87"/>
      <c r="CS79" s="87"/>
      <c r="CT79" s="87"/>
      <c r="CU79" s="87"/>
      <c r="CV79" s="87"/>
      <c r="CW79" s="87"/>
      <c r="CX79" s="87"/>
      <c r="CY79" s="87"/>
      <c r="CZ79" s="87"/>
      <c r="DA79" s="87"/>
      <c r="DB79" s="87"/>
      <c r="DC79" s="87"/>
      <c r="DD79" s="87"/>
      <c r="DE79" s="87"/>
      <c r="DF79" s="87"/>
      <c r="DG79" s="87"/>
      <c r="DH79" s="87"/>
      <c r="DI79" s="87"/>
      <c r="DJ79" s="87"/>
      <c r="DK79" s="87"/>
      <c r="DL79" s="87"/>
      <c r="DM79" s="87"/>
      <c r="DN79" s="87"/>
      <c r="DO79" s="87"/>
      <c r="DP79" s="87"/>
      <c r="DQ79" s="87"/>
      <c r="DR79" s="87"/>
      <c r="DS79" s="87"/>
      <c r="DT79" s="87"/>
      <c r="DU79" s="87"/>
      <c r="DV79" s="87"/>
      <c r="DW79" s="87"/>
      <c r="DX79" s="87"/>
      <c r="DY79" s="87"/>
      <c r="DZ79" s="87"/>
      <c r="EA79" s="87"/>
      <c r="EB79" s="87"/>
      <c r="EC79" s="87"/>
      <c r="ED79" s="87"/>
      <c r="EE79" s="87"/>
      <c r="EF79" s="87"/>
      <c r="EG79" s="87"/>
      <c r="EH79" s="87"/>
      <c r="EI79" s="87"/>
      <c r="EJ79" s="87"/>
      <c r="EK79" s="87"/>
      <c r="EL79" s="87"/>
      <c r="EM79" s="87"/>
      <c r="EN79" s="87"/>
      <c r="EO79" s="87"/>
      <c r="EP79" s="87"/>
      <c r="EQ79" s="87"/>
      <c r="ER79" s="87"/>
      <c r="ES79" s="87"/>
      <c r="ET79" s="87"/>
      <c r="EU79" s="87"/>
      <c r="EV79" s="87"/>
      <c r="EW79" s="87"/>
      <c r="EX79" s="87"/>
      <c r="EY79" s="87"/>
      <c r="EZ79" s="87"/>
      <c r="FA79" s="87"/>
      <c r="FB79" s="87"/>
      <c r="FC79" s="87"/>
      <c r="FD79" s="87"/>
    </row>
    <row r="80" s="105" customFormat="1" ht="18.75" customHeight="1">
      <c r="A80" s="87"/>
      <c r="B80" s="91"/>
      <c r="C80" s="91"/>
      <c r="D80" s="91"/>
      <c r="E80" s="91"/>
      <c r="F80" s="91"/>
      <c r="G80" s="91"/>
      <c r="H80" s="91"/>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87"/>
      <c r="BC80" s="87"/>
      <c r="BD80" s="87"/>
      <c r="BE80" s="87"/>
      <c r="BF80" s="87"/>
      <c r="BG80" s="87"/>
      <c r="BH80" s="87"/>
      <c r="BI80" s="87"/>
      <c r="BJ80" s="87"/>
      <c r="BK80" s="87"/>
      <c r="BL80" s="87"/>
      <c r="BM80" s="87"/>
      <c r="BN80" s="87"/>
      <c r="BO80" s="87"/>
      <c r="BP80" s="87"/>
      <c r="BQ80" s="87"/>
      <c r="BR80" s="87"/>
      <c r="BS80" s="87"/>
      <c r="BT80" s="87"/>
      <c r="BU80" s="87"/>
      <c r="BV80" s="87"/>
      <c r="BW80" s="87"/>
      <c r="BX80" s="87"/>
      <c r="BY80" s="87"/>
      <c r="BZ80" s="87"/>
      <c r="CA80" s="87"/>
      <c r="CB80" s="87"/>
      <c r="CC80" s="87"/>
      <c r="CD80" s="87"/>
      <c r="CE80" s="87"/>
      <c r="CF80" s="87"/>
      <c r="CG80" s="87"/>
      <c r="CH80" s="87"/>
      <c r="CI80" s="87"/>
      <c r="CJ80" s="87"/>
      <c r="CK80" s="87"/>
      <c r="CL80" s="87"/>
      <c r="CM80" s="87"/>
      <c r="CN80" s="87"/>
      <c r="CO80" s="87"/>
      <c r="CP80" s="87"/>
      <c r="CQ80" s="87"/>
      <c r="CR80" s="87"/>
      <c r="CS80" s="87"/>
      <c r="CT80" s="87"/>
      <c r="CU80" s="87"/>
      <c r="CV80" s="87"/>
      <c r="CW80" s="87"/>
      <c r="CX80" s="87"/>
      <c r="CY80" s="87"/>
      <c r="CZ80" s="87"/>
      <c r="DA80" s="87"/>
      <c r="DB80" s="87"/>
      <c r="DC80" s="87"/>
      <c r="DD80" s="87"/>
      <c r="DE80" s="87"/>
      <c r="DF80" s="87"/>
      <c r="DG80" s="87"/>
      <c r="DH80" s="87"/>
      <c r="DI80" s="87"/>
      <c r="DJ80" s="87"/>
      <c r="DK80" s="87"/>
      <c r="DL80" s="87"/>
      <c r="DM80" s="87"/>
      <c r="DN80" s="87"/>
      <c r="DO80" s="87"/>
      <c r="DP80" s="87"/>
      <c r="DQ80" s="87"/>
      <c r="DR80" s="87"/>
      <c r="DS80" s="87"/>
      <c r="DT80" s="87"/>
      <c r="DU80" s="87"/>
      <c r="DV80" s="87"/>
      <c r="DW80" s="87"/>
      <c r="DX80" s="87"/>
      <c r="DY80" s="87"/>
      <c r="DZ80" s="87"/>
      <c r="EA80" s="87"/>
      <c r="EB80" s="87"/>
      <c r="EC80" s="87"/>
      <c r="ED80" s="87"/>
      <c r="EE80" s="87"/>
      <c r="EF80" s="87"/>
      <c r="EG80" s="87"/>
      <c r="EH80" s="87"/>
      <c r="EI80" s="87"/>
      <c r="EJ80" s="87"/>
      <c r="EK80" s="87"/>
      <c r="EL80" s="87"/>
      <c r="EM80" s="87"/>
      <c r="EN80" s="87"/>
      <c r="EO80" s="87"/>
      <c r="EP80" s="87"/>
      <c r="EQ80" s="87"/>
      <c r="ER80" s="87"/>
      <c r="ES80" s="87"/>
      <c r="ET80" s="87"/>
      <c r="EU80" s="87"/>
      <c r="EV80" s="87"/>
      <c r="EW80" s="87"/>
      <c r="EX80" s="87"/>
      <c r="EY80" s="87"/>
      <c r="EZ80" s="87"/>
      <c r="FA80" s="87"/>
      <c r="FB80" s="87"/>
      <c r="FC80" s="87"/>
      <c r="FD80" s="87"/>
    </row>
    <row r="81" s="105" customFormat="1" ht="18.75" customHeight="1">
      <c r="A81" s="87"/>
      <c r="B81" s="91"/>
      <c r="C81" s="91"/>
      <c r="D81" s="91"/>
      <c r="E81" s="91"/>
      <c r="F81" s="91"/>
      <c r="G81" s="91"/>
      <c r="H81" s="91"/>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7"/>
      <c r="BR81" s="87"/>
      <c r="BS81" s="87"/>
      <c r="BT81" s="87"/>
      <c r="BU81" s="87"/>
      <c r="BV81" s="87"/>
      <c r="BW81" s="87"/>
      <c r="BX81" s="87"/>
      <c r="BY81" s="87"/>
      <c r="BZ81" s="87"/>
      <c r="CA81" s="87"/>
      <c r="CB81" s="87"/>
      <c r="CC81" s="87"/>
      <c r="CD81" s="87"/>
      <c r="CE81" s="87"/>
      <c r="CF81" s="87"/>
      <c r="CG81" s="87"/>
      <c r="CH81" s="87"/>
      <c r="CI81" s="87"/>
      <c r="CJ81" s="87"/>
      <c r="CK81" s="87"/>
      <c r="CL81" s="87"/>
      <c r="CM81" s="87"/>
      <c r="CN81" s="87"/>
      <c r="CO81" s="87"/>
      <c r="CP81" s="87"/>
      <c r="CQ81" s="87"/>
      <c r="CR81" s="87"/>
      <c r="CS81" s="87"/>
      <c r="CT81" s="87"/>
      <c r="CU81" s="87"/>
      <c r="CV81" s="87"/>
      <c r="CW81" s="87"/>
      <c r="CX81" s="87"/>
      <c r="CY81" s="87"/>
      <c r="CZ81" s="87"/>
      <c r="DA81" s="87"/>
      <c r="DB81" s="87"/>
      <c r="DC81" s="87"/>
      <c r="DD81" s="87"/>
      <c r="DE81" s="87"/>
      <c r="DF81" s="87"/>
      <c r="DG81" s="87"/>
      <c r="DH81" s="87"/>
      <c r="DI81" s="87"/>
      <c r="DJ81" s="87"/>
      <c r="DK81" s="87"/>
      <c r="DL81" s="87"/>
      <c r="DM81" s="87"/>
      <c r="DN81" s="87"/>
      <c r="DO81" s="87"/>
      <c r="DP81" s="87"/>
      <c r="DQ81" s="87"/>
      <c r="DR81" s="87"/>
      <c r="DS81" s="87"/>
      <c r="DT81" s="87"/>
      <c r="DU81" s="87"/>
      <c r="DV81" s="87"/>
      <c r="DW81" s="87"/>
      <c r="DX81" s="87"/>
      <c r="DY81" s="87"/>
      <c r="DZ81" s="87"/>
      <c r="EA81" s="87"/>
      <c r="EB81" s="87"/>
      <c r="EC81" s="87"/>
      <c r="ED81" s="87"/>
      <c r="EE81" s="87"/>
      <c r="EF81" s="87"/>
      <c r="EG81" s="87"/>
      <c r="EH81" s="87"/>
      <c r="EI81" s="87"/>
      <c r="EJ81" s="87"/>
      <c r="EK81" s="87"/>
      <c r="EL81" s="87"/>
      <c r="EM81" s="87"/>
      <c r="EN81" s="87"/>
      <c r="EO81" s="87"/>
      <c r="EP81" s="87"/>
      <c r="EQ81" s="87"/>
      <c r="ER81" s="87"/>
      <c r="ES81" s="87"/>
      <c r="ET81" s="87"/>
      <c r="EU81" s="87"/>
      <c r="EV81" s="87"/>
      <c r="EW81" s="87"/>
      <c r="EX81" s="87"/>
      <c r="EY81" s="87"/>
      <c r="EZ81" s="87"/>
      <c r="FA81" s="87"/>
      <c r="FB81" s="87"/>
      <c r="FC81" s="87"/>
      <c r="FD81" s="87"/>
    </row>
    <row r="82" s="105" customFormat="1" ht="18.75" customHeight="1">
      <c r="A82" s="87"/>
      <c r="B82" s="91"/>
      <c r="C82" s="91"/>
      <c r="D82" s="91"/>
      <c r="E82" s="91"/>
      <c r="F82" s="91"/>
      <c r="G82" s="91"/>
      <c r="H82" s="91"/>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c r="DG82" s="87"/>
      <c r="DH82" s="87"/>
      <c r="DI82" s="87"/>
      <c r="DJ82" s="87"/>
      <c r="DK82" s="87"/>
      <c r="DL82" s="87"/>
      <c r="DM82" s="87"/>
      <c r="DN82" s="87"/>
      <c r="DO82" s="87"/>
      <c r="DP82" s="87"/>
      <c r="DQ82" s="87"/>
      <c r="DR82" s="87"/>
      <c r="DS82" s="87"/>
      <c r="DT82" s="87"/>
      <c r="DU82" s="87"/>
      <c r="DV82" s="87"/>
      <c r="DW82" s="87"/>
      <c r="DX82" s="87"/>
      <c r="DY82" s="87"/>
      <c r="DZ82" s="87"/>
      <c r="EA82" s="87"/>
      <c r="EB82" s="87"/>
      <c r="EC82" s="87"/>
      <c r="ED82" s="87"/>
      <c r="EE82" s="87"/>
      <c r="EF82" s="87"/>
      <c r="EG82" s="87"/>
      <c r="EH82" s="87"/>
      <c r="EI82" s="87"/>
      <c r="EJ82" s="87"/>
      <c r="EK82" s="87"/>
      <c r="EL82" s="87"/>
      <c r="EM82" s="87"/>
      <c r="EN82" s="87"/>
      <c r="EO82" s="87"/>
      <c r="EP82" s="87"/>
      <c r="EQ82" s="87"/>
      <c r="ER82" s="87"/>
      <c r="ES82" s="87"/>
      <c r="ET82" s="87"/>
      <c r="EU82" s="87"/>
      <c r="EV82" s="87"/>
      <c r="EW82" s="87"/>
      <c r="EX82" s="87"/>
      <c r="EY82" s="87"/>
      <c r="EZ82" s="87"/>
      <c r="FA82" s="87"/>
      <c r="FB82" s="87"/>
      <c r="FC82" s="87"/>
      <c r="FD82" s="87"/>
    </row>
    <row r="83" s="105" customFormat="1" ht="18.75" customHeight="1">
      <c r="A83" s="87"/>
      <c r="B83" s="91"/>
      <c r="C83" s="91"/>
      <c r="D83" s="91"/>
      <c r="E83" s="91"/>
      <c r="F83" s="91"/>
      <c r="G83" s="91"/>
      <c r="H83" s="91"/>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87"/>
      <c r="DE83" s="87"/>
      <c r="DF83" s="87"/>
      <c r="DG83" s="87"/>
      <c r="DH83" s="87"/>
      <c r="DI83" s="87"/>
      <c r="DJ83" s="87"/>
      <c r="DK83" s="87"/>
      <c r="DL83" s="87"/>
      <c r="DM83" s="87"/>
      <c r="DN83" s="87"/>
      <c r="DO83" s="87"/>
      <c r="DP83" s="87"/>
      <c r="DQ83" s="87"/>
      <c r="DR83" s="87"/>
      <c r="DS83" s="87"/>
      <c r="DT83" s="87"/>
      <c r="DU83" s="87"/>
      <c r="DV83" s="87"/>
      <c r="DW83" s="87"/>
      <c r="DX83" s="87"/>
      <c r="DY83" s="87"/>
      <c r="DZ83" s="87"/>
      <c r="EA83" s="87"/>
      <c r="EB83" s="87"/>
      <c r="EC83" s="87"/>
      <c r="ED83" s="87"/>
      <c r="EE83" s="87"/>
      <c r="EF83" s="87"/>
      <c r="EG83" s="87"/>
      <c r="EH83" s="87"/>
      <c r="EI83" s="87"/>
      <c r="EJ83" s="87"/>
      <c r="EK83" s="87"/>
      <c r="EL83" s="87"/>
      <c r="EM83" s="87"/>
      <c r="EN83" s="87"/>
      <c r="EO83" s="87"/>
      <c r="EP83" s="87"/>
      <c r="EQ83" s="87"/>
      <c r="ER83" s="87"/>
      <c r="ES83" s="87"/>
      <c r="ET83" s="87"/>
      <c r="EU83" s="87"/>
      <c r="EV83" s="87"/>
      <c r="EW83" s="87"/>
      <c r="EX83" s="87"/>
      <c r="EY83" s="87"/>
      <c r="EZ83" s="87"/>
      <c r="FA83" s="87"/>
      <c r="FB83" s="87"/>
      <c r="FC83" s="87"/>
      <c r="FD83" s="87"/>
    </row>
    <row r="84" s="105" customFormat="1" ht="18.75" customHeight="1">
      <c r="A84" s="87"/>
      <c r="B84" s="91"/>
      <c r="C84" s="91"/>
      <c r="D84" s="91"/>
      <c r="E84" s="91"/>
      <c r="F84" s="91"/>
      <c r="G84" s="91"/>
      <c r="H84" s="91"/>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87"/>
      <c r="BN84" s="87"/>
      <c r="BO84" s="87"/>
      <c r="BP84" s="87"/>
      <c r="BQ84" s="87"/>
      <c r="BR84" s="87"/>
      <c r="BS84" s="87"/>
      <c r="BT84" s="87"/>
      <c r="BU84" s="87"/>
      <c r="BV84" s="87"/>
      <c r="BW84" s="87"/>
      <c r="BX84" s="87"/>
      <c r="BY84" s="87"/>
      <c r="BZ84" s="87"/>
      <c r="CA84" s="87"/>
      <c r="CB84" s="87"/>
      <c r="CC84" s="87"/>
      <c r="CD84" s="87"/>
      <c r="CE84" s="87"/>
      <c r="CF84" s="87"/>
      <c r="CG84" s="87"/>
      <c r="CH84" s="87"/>
      <c r="CI84" s="87"/>
      <c r="CJ84" s="87"/>
      <c r="CK84" s="87"/>
      <c r="CL84" s="87"/>
      <c r="CM84" s="87"/>
      <c r="CN84" s="87"/>
      <c r="CO84" s="87"/>
      <c r="CP84" s="87"/>
      <c r="CQ84" s="87"/>
      <c r="CR84" s="87"/>
      <c r="CS84" s="87"/>
      <c r="CT84" s="87"/>
      <c r="CU84" s="87"/>
      <c r="CV84" s="87"/>
      <c r="CW84" s="87"/>
      <c r="CX84" s="87"/>
      <c r="CY84" s="87"/>
      <c r="CZ84" s="87"/>
      <c r="DA84" s="87"/>
      <c r="DB84" s="87"/>
      <c r="DC84" s="87"/>
      <c r="DD84" s="87"/>
      <c r="DE84" s="87"/>
      <c r="DF84" s="87"/>
      <c r="DG84" s="87"/>
      <c r="DH84" s="87"/>
      <c r="DI84" s="87"/>
      <c r="DJ84" s="87"/>
      <c r="DK84" s="87"/>
      <c r="DL84" s="87"/>
      <c r="DM84" s="87"/>
      <c r="DN84" s="87"/>
      <c r="DO84" s="87"/>
      <c r="DP84" s="87"/>
      <c r="DQ84" s="87"/>
      <c r="DR84" s="87"/>
      <c r="DS84" s="87"/>
      <c r="DT84" s="87"/>
      <c r="DU84" s="87"/>
      <c r="DV84" s="87"/>
      <c r="DW84" s="87"/>
      <c r="DX84" s="87"/>
      <c r="DY84" s="87"/>
      <c r="DZ84" s="87"/>
      <c r="EA84" s="87"/>
      <c r="EB84" s="87"/>
      <c r="EC84" s="87"/>
      <c r="ED84" s="87"/>
      <c r="EE84" s="87"/>
      <c r="EF84" s="87"/>
      <c r="EG84" s="87"/>
      <c r="EH84" s="87"/>
      <c r="EI84" s="87"/>
      <c r="EJ84" s="87"/>
      <c r="EK84" s="87"/>
      <c r="EL84" s="87"/>
      <c r="EM84" s="87"/>
      <c r="EN84" s="87"/>
      <c r="EO84" s="87"/>
      <c r="EP84" s="87"/>
      <c r="EQ84" s="87"/>
      <c r="ER84" s="87"/>
      <c r="ES84" s="87"/>
      <c r="ET84" s="87"/>
      <c r="EU84" s="87"/>
      <c r="EV84" s="87"/>
      <c r="EW84" s="87"/>
      <c r="EX84" s="87"/>
      <c r="EY84" s="87"/>
      <c r="EZ84" s="87"/>
      <c r="FA84" s="87"/>
      <c r="FB84" s="87"/>
      <c r="FC84" s="87"/>
      <c r="FD84" s="87"/>
    </row>
    <row r="85" s="105" customFormat="1" ht="18.75" customHeight="1">
      <c r="A85" s="87"/>
      <c r="B85" s="91"/>
      <c r="C85" s="91"/>
      <c r="D85" s="91"/>
      <c r="E85" s="91"/>
      <c r="F85" s="91"/>
      <c r="G85" s="91"/>
      <c r="H85" s="91"/>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87"/>
      <c r="AX85" s="87"/>
      <c r="AY85" s="87"/>
      <c r="AZ85" s="87"/>
      <c r="BA85" s="87"/>
      <c r="BB85" s="87"/>
      <c r="BC85" s="87"/>
      <c r="BD85" s="87"/>
      <c r="BE85" s="87"/>
      <c r="BF85" s="87"/>
      <c r="BG85" s="87"/>
      <c r="BH85" s="87"/>
      <c r="BI85" s="87"/>
      <c r="BJ85" s="87"/>
      <c r="BK85" s="87"/>
      <c r="BL85" s="87"/>
      <c r="BM85" s="87"/>
      <c r="BN85" s="87"/>
      <c r="BO85" s="87"/>
      <c r="BP85" s="87"/>
      <c r="BQ85" s="87"/>
      <c r="BR85" s="87"/>
      <c r="BS85" s="87"/>
      <c r="BT85" s="87"/>
      <c r="BU85" s="87"/>
      <c r="BV85" s="87"/>
      <c r="BW85" s="87"/>
      <c r="BX85" s="87"/>
      <c r="BY85" s="87"/>
      <c r="BZ85" s="87"/>
      <c r="CA85" s="87"/>
      <c r="CB85" s="87"/>
      <c r="CC85" s="87"/>
      <c r="CD85" s="87"/>
      <c r="CE85" s="87"/>
      <c r="CF85" s="87"/>
      <c r="CG85" s="87"/>
      <c r="CH85" s="87"/>
      <c r="CI85" s="87"/>
      <c r="CJ85" s="87"/>
      <c r="CK85" s="87"/>
      <c r="CL85" s="87"/>
      <c r="CM85" s="87"/>
      <c r="CN85" s="87"/>
      <c r="CO85" s="87"/>
      <c r="CP85" s="87"/>
      <c r="CQ85" s="87"/>
      <c r="CR85" s="87"/>
      <c r="CS85" s="87"/>
      <c r="CT85" s="87"/>
      <c r="CU85" s="87"/>
      <c r="CV85" s="87"/>
      <c r="CW85" s="87"/>
      <c r="CX85" s="87"/>
      <c r="CY85" s="87"/>
      <c r="CZ85" s="87"/>
      <c r="DA85" s="87"/>
      <c r="DB85" s="87"/>
      <c r="DC85" s="87"/>
      <c r="DD85" s="87"/>
      <c r="DE85" s="87"/>
      <c r="DF85" s="87"/>
      <c r="DG85" s="87"/>
      <c r="DH85" s="87"/>
      <c r="DI85" s="87"/>
      <c r="DJ85" s="87"/>
      <c r="DK85" s="87"/>
      <c r="DL85" s="87"/>
      <c r="DM85" s="87"/>
      <c r="DN85" s="87"/>
      <c r="DO85" s="87"/>
      <c r="DP85" s="87"/>
      <c r="DQ85" s="87"/>
      <c r="DR85" s="87"/>
      <c r="DS85" s="87"/>
      <c r="DT85" s="87"/>
      <c r="DU85" s="87"/>
      <c r="DV85" s="87"/>
      <c r="DW85" s="87"/>
      <c r="DX85" s="87"/>
      <c r="DY85" s="87"/>
      <c r="DZ85" s="87"/>
      <c r="EA85" s="87"/>
      <c r="EB85" s="87"/>
      <c r="EC85" s="87"/>
      <c r="ED85" s="87"/>
      <c r="EE85" s="87"/>
      <c r="EF85" s="87"/>
      <c r="EG85" s="87"/>
      <c r="EH85" s="87"/>
      <c r="EI85" s="87"/>
      <c r="EJ85" s="87"/>
      <c r="EK85" s="87"/>
      <c r="EL85" s="87"/>
      <c r="EM85" s="87"/>
      <c r="EN85" s="87"/>
      <c r="EO85" s="87"/>
      <c r="EP85" s="87"/>
      <c r="EQ85" s="87"/>
      <c r="ER85" s="87"/>
      <c r="ES85" s="87"/>
      <c r="ET85" s="87"/>
      <c r="EU85" s="87"/>
      <c r="EV85" s="87"/>
      <c r="EW85" s="87"/>
      <c r="EX85" s="87"/>
      <c r="EY85" s="87"/>
      <c r="EZ85" s="87"/>
      <c r="FA85" s="87"/>
      <c r="FB85" s="87"/>
      <c r="FC85" s="87"/>
      <c r="FD85" s="87"/>
    </row>
    <row r="86" s="105" customFormat="1" ht="18.75" customHeight="1">
      <c r="A86" s="87"/>
      <c r="B86" s="91"/>
      <c r="C86" s="91"/>
      <c r="D86" s="91"/>
      <c r="E86" s="91"/>
      <c r="F86" s="91"/>
      <c r="G86" s="91"/>
      <c r="H86" s="91"/>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c r="BA86" s="87"/>
      <c r="BB86" s="87"/>
      <c r="BC86" s="87"/>
      <c r="BD86" s="87"/>
      <c r="BE86" s="87"/>
      <c r="BF86" s="87"/>
      <c r="BG86" s="87"/>
      <c r="BH86" s="87"/>
      <c r="BI86" s="87"/>
      <c r="BJ86" s="87"/>
      <c r="BK86" s="87"/>
      <c r="BL86" s="87"/>
      <c r="BM86" s="87"/>
      <c r="BN86" s="87"/>
      <c r="BO86" s="87"/>
      <c r="BP86" s="87"/>
      <c r="BQ86" s="87"/>
      <c r="BR86" s="87"/>
      <c r="BS86" s="87"/>
      <c r="BT86" s="87"/>
      <c r="BU86" s="87"/>
      <c r="BV86" s="87"/>
      <c r="BW86" s="87"/>
      <c r="BX86" s="87"/>
      <c r="BY86" s="87"/>
      <c r="BZ86" s="87"/>
      <c r="CA86" s="87"/>
      <c r="CB86" s="87"/>
      <c r="CC86" s="87"/>
      <c r="CD86" s="87"/>
      <c r="CE86" s="87"/>
      <c r="CF86" s="87"/>
      <c r="CG86" s="87"/>
      <c r="CH86" s="87"/>
      <c r="CI86" s="87"/>
      <c r="CJ86" s="87"/>
      <c r="CK86" s="87"/>
      <c r="CL86" s="87"/>
      <c r="CM86" s="87"/>
      <c r="CN86" s="87"/>
      <c r="CO86" s="87"/>
      <c r="CP86" s="87"/>
      <c r="CQ86" s="87"/>
      <c r="CR86" s="87"/>
      <c r="CS86" s="87"/>
      <c r="CT86" s="87"/>
      <c r="CU86" s="87"/>
      <c r="CV86" s="87"/>
      <c r="CW86" s="87"/>
      <c r="CX86" s="87"/>
      <c r="CY86" s="87"/>
      <c r="CZ86" s="87"/>
      <c r="DA86" s="87"/>
      <c r="DB86" s="87"/>
      <c r="DC86" s="87"/>
      <c r="DD86" s="87"/>
      <c r="DE86" s="87"/>
      <c r="DF86" s="87"/>
      <c r="DG86" s="87"/>
      <c r="DH86" s="87"/>
      <c r="DI86" s="87"/>
      <c r="DJ86" s="87"/>
      <c r="DK86" s="87"/>
      <c r="DL86" s="87"/>
      <c r="DM86" s="87"/>
      <c r="DN86" s="87"/>
      <c r="DO86" s="87"/>
      <c r="DP86" s="87"/>
      <c r="DQ86" s="87"/>
      <c r="DR86" s="87"/>
      <c r="DS86" s="87"/>
      <c r="DT86" s="87"/>
      <c r="DU86" s="87"/>
      <c r="DV86" s="87"/>
      <c r="DW86" s="87"/>
      <c r="DX86" s="87"/>
      <c r="DY86" s="87"/>
      <c r="DZ86" s="87"/>
      <c r="EA86" s="87"/>
      <c r="EB86" s="87"/>
      <c r="EC86" s="87"/>
      <c r="ED86" s="87"/>
      <c r="EE86" s="87"/>
      <c r="EF86" s="87"/>
      <c r="EG86" s="87"/>
      <c r="EH86" s="87"/>
      <c r="EI86" s="87"/>
      <c r="EJ86" s="87"/>
      <c r="EK86" s="87"/>
      <c r="EL86" s="87"/>
      <c r="EM86" s="87"/>
      <c r="EN86" s="87"/>
      <c r="EO86" s="87"/>
      <c r="EP86" s="87"/>
      <c r="EQ86" s="87"/>
      <c r="ER86" s="87"/>
      <c r="ES86" s="87"/>
      <c r="ET86" s="87"/>
      <c r="EU86" s="87"/>
      <c r="EV86" s="87"/>
      <c r="EW86" s="87"/>
      <c r="EX86" s="87"/>
      <c r="EY86" s="87"/>
      <c r="EZ86" s="87"/>
      <c r="FA86" s="87"/>
      <c r="FB86" s="87"/>
      <c r="FC86" s="87"/>
      <c r="FD86" s="87"/>
    </row>
    <row r="87" s="105" customFormat="1" ht="18.75" customHeight="1">
      <c r="A87" s="87"/>
      <c r="B87" s="91"/>
      <c r="C87" s="91"/>
      <c r="D87" s="91"/>
      <c r="E87" s="91"/>
      <c r="F87" s="91"/>
      <c r="G87" s="91"/>
      <c r="H87" s="91"/>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c r="BA87" s="87"/>
      <c r="BB87" s="87"/>
      <c r="BC87" s="87"/>
      <c r="BD87" s="87"/>
      <c r="BE87" s="87"/>
      <c r="BF87" s="87"/>
      <c r="BG87" s="87"/>
      <c r="BH87" s="87"/>
      <c r="BI87" s="87"/>
      <c r="BJ87" s="87"/>
      <c r="BK87" s="87"/>
      <c r="BL87" s="87"/>
      <c r="BM87" s="87"/>
      <c r="BN87" s="87"/>
      <c r="BO87" s="87"/>
      <c r="BP87" s="87"/>
      <c r="BQ87" s="87"/>
      <c r="BR87" s="87"/>
      <c r="BS87" s="87"/>
      <c r="BT87" s="87"/>
      <c r="BU87" s="87"/>
      <c r="BV87" s="87"/>
      <c r="BW87" s="87"/>
      <c r="BX87" s="87"/>
      <c r="BY87" s="87"/>
      <c r="BZ87" s="87"/>
      <c r="CA87" s="87"/>
      <c r="CB87" s="87"/>
      <c r="CC87" s="87"/>
      <c r="CD87" s="87"/>
      <c r="CE87" s="87"/>
      <c r="CF87" s="87"/>
      <c r="CG87" s="87"/>
      <c r="CH87" s="87"/>
      <c r="CI87" s="87"/>
      <c r="CJ87" s="87"/>
      <c r="CK87" s="87"/>
      <c r="CL87" s="87"/>
      <c r="CM87" s="87"/>
      <c r="CN87" s="87"/>
      <c r="CO87" s="87"/>
      <c r="CP87" s="87"/>
      <c r="CQ87" s="87"/>
      <c r="CR87" s="87"/>
      <c r="CS87" s="87"/>
      <c r="CT87" s="87"/>
      <c r="CU87" s="87"/>
      <c r="CV87" s="87"/>
      <c r="CW87" s="87"/>
      <c r="CX87" s="87"/>
      <c r="CY87" s="87"/>
      <c r="CZ87" s="87"/>
      <c r="DA87" s="87"/>
      <c r="DB87" s="87"/>
      <c r="DC87" s="87"/>
      <c r="DD87" s="87"/>
      <c r="DE87" s="87"/>
      <c r="DF87" s="87"/>
      <c r="DG87" s="87"/>
      <c r="DH87" s="87"/>
      <c r="DI87" s="87"/>
      <c r="DJ87" s="87"/>
      <c r="DK87" s="87"/>
      <c r="DL87" s="87"/>
      <c r="DM87" s="87"/>
      <c r="DN87" s="87"/>
      <c r="DO87" s="87"/>
      <c r="DP87" s="87"/>
      <c r="DQ87" s="87"/>
      <c r="DR87" s="87"/>
      <c r="DS87" s="87"/>
      <c r="DT87" s="87"/>
      <c r="DU87" s="87"/>
      <c r="DV87" s="87"/>
      <c r="DW87" s="87"/>
      <c r="DX87" s="87"/>
      <c r="DY87" s="87"/>
      <c r="DZ87" s="87"/>
      <c r="EA87" s="87"/>
      <c r="EB87" s="87"/>
      <c r="EC87" s="87"/>
      <c r="ED87" s="87"/>
      <c r="EE87" s="87"/>
      <c r="EF87" s="87"/>
      <c r="EG87" s="87"/>
      <c r="EH87" s="87"/>
      <c r="EI87" s="87"/>
      <c r="EJ87" s="87"/>
      <c r="EK87" s="87"/>
      <c r="EL87" s="87"/>
      <c r="EM87" s="87"/>
      <c r="EN87" s="87"/>
      <c r="EO87" s="87"/>
      <c r="EP87" s="87"/>
      <c r="EQ87" s="87"/>
      <c r="ER87" s="87"/>
      <c r="ES87" s="87"/>
      <c r="ET87" s="87"/>
      <c r="EU87" s="87"/>
      <c r="EV87" s="87"/>
      <c r="EW87" s="87"/>
      <c r="EX87" s="87"/>
      <c r="EY87" s="87"/>
      <c r="EZ87" s="87"/>
      <c r="FA87" s="87"/>
      <c r="FB87" s="87"/>
      <c r="FC87" s="87"/>
      <c r="FD87" s="87"/>
    </row>
    <row r="88" s="105" customFormat="1" ht="18.75" customHeight="1">
      <c r="A88" s="87"/>
      <c r="B88" s="91"/>
      <c r="C88" s="91"/>
      <c r="D88" s="91"/>
      <c r="E88" s="91"/>
      <c r="F88" s="91"/>
      <c r="G88" s="91"/>
      <c r="H88" s="91"/>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7"/>
      <c r="BR88" s="87"/>
      <c r="BS88" s="87"/>
      <c r="BT88" s="87"/>
      <c r="BU88" s="87"/>
      <c r="BV88" s="87"/>
      <c r="BW88" s="87"/>
      <c r="BX88" s="87"/>
      <c r="BY88" s="87"/>
      <c r="BZ88" s="87"/>
      <c r="CA88" s="87"/>
      <c r="CB88" s="87"/>
      <c r="CC88" s="87"/>
      <c r="CD88" s="87"/>
      <c r="CE88" s="87"/>
      <c r="CF88" s="87"/>
      <c r="CG88" s="87"/>
      <c r="CH88" s="87"/>
      <c r="CI88" s="87"/>
      <c r="CJ88" s="87"/>
      <c r="CK88" s="87"/>
      <c r="CL88" s="87"/>
      <c r="CM88" s="87"/>
      <c r="CN88" s="87"/>
      <c r="CO88" s="87"/>
      <c r="CP88" s="87"/>
      <c r="CQ88" s="87"/>
      <c r="CR88" s="87"/>
      <c r="CS88" s="87"/>
      <c r="CT88" s="87"/>
      <c r="CU88" s="87"/>
      <c r="CV88" s="87"/>
      <c r="CW88" s="87"/>
      <c r="CX88" s="87"/>
      <c r="CY88" s="87"/>
      <c r="CZ88" s="87"/>
      <c r="DA88" s="87"/>
      <c r="DB88" s="87"/>
      <c r="DC88" s="87"/>
      <c r="DD88" s="87"/>
      <c r="DE88" s="87"/>
      <c r="DF88" s="87"/>
      <c r="DG88" s="87"/>
      <c r="DH88" s="87"/>
      <c r="DI88" s="87"/>
      <c r="DJ88" s="87"/>
      <c r="DK88" s="87"/>
      <c r="DL88" s="87"/>
      <c r="DM88" s="87"/>
      <c r="DN88" s="87"/>
      <c r="DO88" s="87"/>
      <c r="DP88" s="87"/>
      <c r="DQ88" s="87"/>
      <c r="DR88" s="87"/>
      <c r="DS88" s="87"/>
      <c r="DT88" s="87"/>
      <c r="DU88" s="87"/>
      <c r="DV88" s="87"/>
      <c r="DW88" s="87"/>
      <c r="DX88" s="87"/>
      <c r="DY88" s="87"/>
      <c r="DZ88" s="87"/>
      <c r="EA88" s="87"/>
      <c r="EB88" s="87"/>
      <c r="EC88" s="87"/>
      <c r="ED88" s="87"/>
      <c r="EE88" s="87"/>
      <c r="EF88" s="87"/>
      <c r="EG88" s="87"/>
      <c r="EH88" s="87"/>
      <c r="EI88" s="87"/>
      <c r="EJ88" s="87"/>
      <c r="EK88" s="87"/>
      <c r="EL88" s="87"/>
      <c r="EM88" s="87"/>
      <c r="EN88" s="87"/>
      <c r="EO88" s="87"/>
      <c r="EP88" s="87"/>
      <c r="EQ88" s="87"/>
      <c r="ER88" s="87"/>
      <c r="ES88" s="87"/>
      <c r="ET88" s="87"/>
      <c r="EU88" s="87"/>
      <c r="EV88" s="87"/>
      <c r="EW88" s="87"/>
      <c r="EX88" s="87"/>
      <c r="EY88" s="87"/>
      <c r="EZ88" s="87"/>
      <c r="FA88" s="87"/>
      <c r="FB88" s="87"/>
      <c r="FC88" s="87"/>
      <c r="FD88" s="87"/>
    </row>
    <row r="89" s="105" customFormat="1" ht="18.75" customHeight="1">
      <c r="A89" s="87"/>
      <c r="B89" s="91"/>
      <c r="C89" s="91"/>
      <c r="D89" s="91"/>
      <c r="E89" s="91"/>
      <c r="F89" s="91"/>
      <c r="G89" s="91"/>
      <c r="H89" s="91"/>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87"/>
      <c r="BN89" s="87"/>
      <c r="BO89" s="87"/>
      <c r="BP89" s="87"/>
      <c r="BQ89" s="87"/>
      <c r="BR89" s="87"/>
      <c r="BS89" s="87"/>
      <c r="BT89" s="87"/>
      <c r="BU89" s="87"/>
      <c r="BV89" s="87"/>
      <c r="BW89" s="87"/>
      <c r="BX89" s="87"/>
      <c r="BY89" s="87"/>
      <c r="BZ89" s="87"/>
      <c r="CA89" s="87"/>
      <c r="CB89" s="87"/>
      <c r="CC89" s="87"/>
      <c r="CD89" s="87"/>
      <c r="CE89" s="87"/>
      <c r="CF89" s="87"/>
      <c r="CG89" s="87"/>
      <c r="CH89" s="87"/>
      <c r="CI89" s="87"/>
      <c r="CJ89" s="87"/>
      <c r="CK89" s="87"/>
      <c r="CL89" s="87"/>
      <c r="CM89" s="87"/>
      <c r="CN89" s="87"/>
      <c r="CO89" s="87"/>
      <c r="CP89" s="87"/>
      <c r="CQ89" s="87"/>
      <c r="CR89" s="87"/>
      <c r="CS89" s="87"/>
      <c r="CT89" s="87"/>
      <c r="CU89" s="87"/>
      <c r="CV89" s="87"/>
      <c r="CW89" s="87"/>
      <c r="CX89" s="87"/>
      <c r="CY89" s="87"/>
      <c r="CZ89" s="87"/>
      <c r="DA89" s="87"/>
      <c r="DB89" s="87"/>
      <c r="DC89" s="87"/>
      <c r="DD89" s="87"/>
      <c r="DE89" s="87"/>
      <c r="DF89" s="87"/>
      <c r="DG89" s="87"/>
      <c r="DH89" s="87"/>
      <c r="DI89" s="87"/>
      <c r="DJ89" s="87"/>
      <c r="DK89" s="87"/>
      <c r="DL89" s="87"/>
      <c r="DM89" s="87"/>
      <c r="DN89" s="87"/>
      <c r="DO89" s="87"/>
      <c r="DP89" s="87"/>
      <c r="DQ89" s="87"/>
      <c r="DR89" s="87"/>
      <c r="DS89" s="87"/>
      <c r="DT89" s="87"/>
      <c r="DU89" s="87"/>
      <c r="DV89" s="87"/>
      <c r="DW89" s="87"/>
      <c r="DX89" s="87"/>
      <c r="DY89" s="87"/>
      <c r="DZ89" s="87"/>
      <c r="EA89" s="87"/>
      <c r="EB89" s="87"/>
      <c r="EC89" s="87"/>
      <c r="ED89" s="87"/>
      <c r="EE89" s="87"/>
      <c r="EF89" s="87"/>
      <c r="EG89" s="87"/>
      <c r="EH89" s="87"/>
      <c r="EI89" s="87"/>
      <c r="EJ89" s="87"/>
      <c r="EK89" s="87"/>
      <c r="EL89" s="87"/>
      <c r="EM89" s="87"/>
      <c r="EN89" s="87"/>
      <c r="EO89" s="87"/>
      <c r="EP89" s="87"/>
      <c r="EQ89" s="87"/>
      <c r="ER89" s="87"/>
      <c r="ES89" s="87"/>
      <c r="ET89" s="87"/>
      <c r="EU89" s="87"/>
      <c r="EV89" s="87"/>
      <c r="EW89" s="87"/>
      <c r="EX89" s="87"/>
      <c r="EY89" s="87"/>
      <c r="EZ89" s="87"/>
      <c r="FA89" s="87"/>
      <c r="FB89" s="87"/>
      <c r="FC89" s="87"/>
      <c r="FD89" s="87"/>
    </row>
    <row r="90" s="105" customFormat="1" ht="18.75" customHeight="1">
      <c r="A90" s="87"/>
      <c r="B90" s="91"/>
      <c r="C90" s="91"/>
      <c r="D90" s="91"/>
      <c r="E90" s="91"/>
      <c r="F90" s="91"/>
      <c r="G90" s="91"/>
      <c r="H90" s="91"/>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7"/>
      <c r="BR90" s="87"/>
      <c r="BS90" s="87"/>
      <c r="BT90" s="87"/>
      <c r="BU90" s="87"/>
      <c r="BV90" s="87"/>
      <c r="BW90" s="87"/>
      <c r="BX90" s="87"/>
      <c r="BY90" s="87"/>
      <c r="BZ90" s="87"/>
      <c r="CA90" s="87"/>
      <c r="CB90" s="87"/>
      <c r="CC90" s="87"/>
      <c r="CD90" s="87"/>
      <c r="CE90" s="87"/>
      <c r="CF90" s="87"/>
      <c r="CG90" s="87"/>
      <c r="CH90" s="87"/>
      <c r="CI90" s="87"/>
      <c r="CJ90" s="87"/>
      <c r="CK90" s="87"/>
      <c r="CL90" s="87"/>
      <c r="CM90" s="87"/>
      <c r="CN90" s="87"/>
      <c r="CO90" s="87"/>
      <c r="CP90" s="87"/>
      <c r="CQ90" s="87"/>
      <c r="CR90" s="87"/>
      <c r="CS90" s="87"/>
      <c r="CT90" s="87"/>
      <c r="CU90" s="87"/>
      <c r="CV90" s="87"/>
      <c r="CW90" s="87"/>
      <c r="CX90" s="87"/>
      <c r="CY90" s="87"/>
      <c r="CZ90" s="87"/>
      <c r="DA90" s="87"/>
      <c r="DB90" s="87"/>
      <c r="DC90" s="87"/>
      <c r="DD90" s="87"/>
      <c r="DE90" s="87"/>
      <c r="DF90" s="87"/>
      <c r="DG90" s="87"/>
      <c r="DH90" s="87"/>
      <c r="DI90" s="87"/>
      <c r="DJ90" s="87"/>
      <c r="DK90" s="87"/>
      <c r="DL90" s="87"/>
      <c r="DM90" s="87"/>
      <c r="DN90" s="87"/>
      <c r="DO90" s="87"/>
      <c r="DP90" s="87"/>
      <c r="DQ90" s="87"/>
      <c r="DR90" s="87"/>
      <c r="DS90" s="87"/>
      <c r="DT90" s="87"/>
      <c r="DU90" s="87"/>
      <c r="DV90" s="87"/>
      <c r="DW90" s="87"/>
      <c r="DX90" s="87"/>
      <c r="DY90" s="87"/>
      <c r="DZ90" s="87"/>
      <c r="EA90" s="87"/>
      <c r="EB90" s="87"/>
      <c r="EC90" s="87"/>
      <c r="ED90" s="87"/>
      <c r="EE90" s="87"/>
      <c r="EF90" s="87"/>
      <c r="EG90" s="87"/>
      <c r="EH90" s="87"/>
      <c r="EI90" s="87"/>
      <c r="EJ90" s="87"/>
      <c r="EK90" s="87"/>
      <c r="EL90" s="87"/>
      <c r="EM90" s="87"/>
      <c r="EN90" s="87"/>
      <c r="EO90" s="87"/>
      <c r="EP90" s="87"/>
      <c r="EQ90" s="87"/>
      <c r="ER90" s="87"/>
      <c r="ES90" s="87"/>
      <c r="ET90" s="87"/>
      <c r="EU90" s="87"/>
      <c r="EV90" s="87"/>
      <c r="EW90" s="87"/>
      <c r="EX90" s="87"/>
      <c r="EY90" s="87"/>
      <c r="EZ90" s="87"/>
      <c r="FA90" s="87"/>
      <c r="FB90" s="87"/>
      <c r="FC90" s="87"/>
      <c r="FD90" s="87"/>
    </row>
    <row r="91" s="105" customFormat="1" ht="18.75" customHeight="1">
      <c r="A91" s="87"/>
      <c r="B91" s="91"/>
      <c r="C91" s="91"/>
      <c r="D91" s="91"/>
      <c r="E91" s="91"/>
      <c r="F91" s="91"/>
      <c r="G91" s="91"/>
      <c r="H91" s="91"/>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87"/>
      <c r="BC91" s="87"/>
      <c r="BD91" s="87"/>
      <c r="BE91" s="87"/>
      <c r="BF91" s="87"/>
      <c r="BG91" s="87"/>
      <c r="BH91" s="87"/>
      <c r="BI91" s="87"/>
      <c r="BJ91" s="87"/>
      <c r="BK91" s="87"/>
      <c r="BL91" s="87"/>
      <c r="BM91" s="87"/>
      <c r="BN91" s="87"/>
      <c r="BO91" s="87"/>
      <c r="BP91" s="87"/>
      <c r="BQ91" s="87"/>
      <c r="BR91" s="87"/>
      <c r="BS91" s="87"/>
      <c r="BT91" s="87"/>
      <c r="BU91" s="87"/>
      <c r="BV91" s="87"/>
      <c r="BW91" s="87"/>
      <c r="BX91" s="87"/>
      <c r="BY91" s="87"/>
      <c r="BZ91" s="87"/>
      <c r="CA91" s="87"/>
      <c r="CB91" s="87"/>
      <c r="CC91" s="87"/>
      <c r="CD91" s="87"/>
      <c r="CE91" s="87"/>
      <c r="CF91" s="87"/>
      <c r="CG91" s="87"/>
      <c r="CH91" s="87"/>
      <c r="CI91" s="87"/>
      <c r="CJ91" s="87"/>
      <c r="CK91" s="87"/>
      <c r="CL91" s="87"/>
      <c r="CM91" s="87"/>
      <c r="CN91" s="87"/>
      <c r="CO91" s="87"/>
      <c r="CP91" s="87"/>
      <c r="CQ91" s="87"/>
      <c r="CR91" s="87"/>
      <c r="CS91" s="87"/>
      <c r="CT91" s="87"/>
      <c r="CU91" s="87"/>
      <c r="CV91" s="87"/>
      <c r="CW91" s="87"/>
      <c r="CX91" s="87"/>
      <c r="CY91" s="87"/>
      <c r="CZ91" s="87"/>
      <c r="DA91" s="87"/>
      <c r="DB91" s="87"/>
      <c r="DC91" s="87"/>
      <c r="DD91" s="87"/>
      <c r="DE91" s="87"/>
      <c r="DF91" s="87"/>
      <c r="DG91" s="87"/>
      <c r="DH91" s="87"/>
      <c r="DI91" s="87"/>
      <c r="DJ91" s="87"/>
      <c r="DK91" s="87"/>
      <c r="DL91" s="87"/>
      <c r="DM91" s="87"/>
      <c r="DN91" s="87"/>
      <c r="DO91" s="87"/>
      <c r="DP91" s="87"/>
      <c r="DQ91" s="87"/>
      <c r="DR91" s="87"/>
      <c r="DS91" s="87"/>
      <c r="DT91" s="87"/>
      <c r="DU91" s="87"/>
      <c r="DV91" s="87"/>
      <c r="DW91" s="87"/>
      <c r="DX91" s="87"/>
      <c r="DY91" s="87"/>
      <c r="DZ91" s="87"/>
      <c r="EA91" s="87"/>
      <c r="EB91" s="87"/>
      <c r="EC91" s="87"/>
      <c r="ED91" s="87"/>
      <c r="EE91" s="87"/>
      <c r="EF91" s="87"/>
      <c r="EG91" s="87"/>
      <c r="EH91" s="87"/>
      <c r="EI91" s="87"/>
      <c r="EJ91" s="87"/>
      <c r="EK91" s="87"/>
      <c r="EL91" s="87"/>
      <c r="EM91" s="87"/>
      <c r="EN91" s="87"/>
      <c r="EO91" s="87"/>
      <c r="EP91" s="87"/>
      <c r="EQ91" s="87"/>
      <c r="ER91" s="87"/>
      <c r="ES91" s="87"/>
      <c r="ET91" s="87"/>
      <c r="EU91" s="87"/>
      <c r="EV91" s="87"/>
      <c r="EW91" s="87"/>
      <c r="EX91" s="87"/>
      <c r="EY91" s="87"/>
      <c r="EZ91" s="87"/>
      <c r="FA91" s="87"/>
      <c r="FB91" s="87"/>
      <c r="FC91" s="87"/>
      <c r="FD91" s="87"/>
    </row>
    <row r="92" s="105" customFormat="1" ht="18.75" customHeight="1">
      <c r="A92" s="87"/>
      <c r="B92" s="91"/>
      <c r="C92" s="91"/>
      <c r="D92" s="91"/>
      <c r="E92" s="91"/>
      <c r="F92" s="91"/>
      <c r="G92" s="91"/>
      <c r="H92" s="91"/>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87"/>
      <c r="AX92" s="87"/>
      <c r="AY92" s="87"/>
      <c r="AZ92" s="87"/>
      <c r="BA92" s="87"/>
      <c r="BB92" s="87"/>
      <c r="BC92" s="87"/>
      <c r="BD92" s="87"/>
      <c r="BE92" s="87"/>
      <c r="BF92" s="87"/>
      <c r="BG92" s="87"/>
      <c r="BH92" s="87"/>
      <c r="BI92" s="87"/>
      <c r="BJ92" s="87"/>
      <c r="BK92" s="87"/>
      <c r="BL92" s="87"/>
      <c r="BM92" s="87"/>
      <c r="BN92" s="87"/>
      <c r="BO92" s="87"/>
      <c r="BP92" s="87"/>
      <c r="BQ92" s="87"/>
      <c r="BR92" s="87"/>
      <c r="BS92" s="87"/>
      <c r="BT92" s="87"/>
      <c r="BU92" s="87"/>
      <c r="BV92" s="87"/>
      <c r="BW92" s="87"/>
      <c r="BX92" s="87"/>
      <c r="BY92" s="87"/>
      <c r="BZ92" s="87"/>
      <c r="CA92" s="87"/>
      <c r="CB92" s="87"/>
      <c r="CC92" s="87"/>
      <c r="CD92" s="87"/>
      <c r="CE92" s="87"/>
      <c r="CF92" s="87"/>
      <c r="CG92" s="87"/>
      <c r="CH92" s="87"/>
      <c r="CI92" s="87"/>
      <c r="CJ92" s="87"/>
      <c r="CK92" s="87"/>
      <c r="CL92" s="87"/>
      <c r="CM92" s="87"/>
      <c r="CN92" s="87"/>
      <c r="CO92" s="87"/>
      <c r="CP92" s="87"/>
      <c r="CQ92" s="87"/>
      <c r="CR92" s="87"/>
      <c r="CS92" s="87"/>
      <c r="CT92" s="87"/>
      <c r="CU92" s="87"/>
      <c r="CV92" s="87"/>
      <c r="CW92" s="87"/>
      <c r="CX92" s="87"/>
      <c r="CY92" s="87"/>
      <c r="CZ92" s="87"/>
      <c r="DA92" s="87"/>
      <c r="DB92" s="87"/>
      <c r="DC92" s="87"/>
      <c r="DD92" s="87"/>
      <c r="DE92" s="87"/>
      <c r="DF92" s="87"/>
      <c r="DG92" s="87"/>
      <c r="DH92" s="87"/>
      <c r="DI92" s="87"/>
      <c r="DJ92" s="87"/>
      <c r="DK92" s="87"/>
      <c r="DL92" s="87"/>
      <c r="DM92" s="87"/>
      <c r="DN92" s="87"/>
      <c r="DO92" s="87"/>
      <c r="DP92" s="87"/>
      <c r="DQ92" s="87"/>
      <c r="DR92" s="87"/>
      <c r="DS92" s="87"/>
      <c r="DT92" s="87"/>
      <c r="DU92" s="87"/>
      <c r="DV92" s="87"/>
      <c r="DW92" s="87"/>
      <c r="DX92" s="87"/>
      <c r="DY92" s="87"/>
      <c r="DZ92" s="87"/>
      <c r="EA92" s="87"/>
      <c r="EB92" s="87"/>
      <c r="EC92" s="87"/>
      <c r="ED92" s="87"/>
      <c r="EE92" s="87"/>
      <c r="EF92" s="87"/>
      <c r="EG92" s="87"/>
      <c r="EH92" s="87"/>
      <c r="EI92" s="87"/>
      <c r="EJ92" s="87"/>
      <c r="EK92" s="87"/>
      <c r="EL92" s="87"/>
      <c r="EM92" s="87"/>
      <c r="EN92" s="87"/>
      <c r="EO92" s="87"/>
      <c r="EP92" s="87"/>
      <c r="EQ92" s="87"/>
      <c r="ER92" s="87"/>
      <c r="ES92" s="87"/>
      <c r="ET92" s="87"/>
      <c r="EU92" s="87"/>
      <c r="EV92" s="87"/>
      <c r="EW92" s="87"/>
      <c r="EX92" s="87"/>
      <c r="EY92" s="87"/>
      <c r="EZ92" s="87"/>
      <c r="FA92" s="87"/>
      <c r="FB92" s="87"/>
      <c r="FC92" s="87"/>
      <c r="FD92" s="87"/>
    </row>
    <row r="93" s="105" customFormat="1" ht="18.75" customHeight="1">
      <c r="A93" s="87"/>
      <c r="B93" s="91"/>
      <c r="C93" s="91"/>
      <c r="D93" s="91"/>
      <c r="E93" s="91"/>
      <c r="F93" s="91"/>
      <c r="G93" s="91"/>
      <c r="H93" s="91"/>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87"/>
      <c r="AX93" s="87"/>
      <c r="AY93" s="87"/>
      <c r="AZ93" s="87"/>
      <c r="BA93" s="87"/>
      <c r="BB93" s="87"/>
      <c r="BC93" s="87"/>
      <c r="BD93" s="87"/>
      <c r="BE93" s="87"/>
      <c r="BF93" s="87"/>
      <c r="BG93" s="87"/>
      <c r="BH93" s="87"/>
      <c r="BI93" s="87"/>
      <c r="BJ93" s="87"/>
      <c r="BK93" s="87"/>
      <c r="BL93" s="87"/>
      <c r="BM93" s="87"/>
      <c r="BN93" s="87"/>
      <c r="BO93" s="87"/>
      <c r="BP93" s="87"/>
      <c r="BQ93" s="87"/>
      <c r="BR93" s="87"/>
      <c r="BS93" s="87"/>
      <c r="BT93" s="87"/>
      <c r="BU93" s="87"/>
      <c r="BV93" s="87"/>
      <c r="BW93" s="87"/>
      <c r="BX93" s="87"/>
      <c r="BY93" s="87"/>
      <c r="BZ93" s="87"/>
      <c r="CA93" s="87"/>
      <c r="CB93" s="87"/>
      <c r="CC93" s="87"/>
      <c r="CD93" s="87"/>
      <c r="CE93" s="87"/>
      <c r="CF93" s="87"/>
      <c r="CG93" s="87"/>
      <c r="CH93" s="87"/>
      <c r="CI93" s="87"/>
      <c r="CJ93" s="87"/>
      <c r="CK93" s="87"/>
      <c r="CL93" s="87"/>
      <c r="CM93" s="87"/>
      <c r="CN93" s="87"/>
      <c r="CO93" s="87"/>
      <c r="CP93" s="87"/>
      <c r="CQ93" s="87"/>
      <c r="CR93" s="87"/>
      <c r="CS93" s="87"/>
      <c r="CT93" s="87"/>
      <c r="CU93" s="87"/>
      <c r="CV93" s="87"/>
      <c r="CW93" s="87"/>
      <c r="CX93" s="87"/>
      <c r="CY93" s="87"/>
      <c r="CZ93" s="87"/>
      <c r="DA93" s="87"/>
      <c r="DB93" s="87"/>
      <c r="DC93" s="87"/>
      <c r="DD93" s="87"/>
      <c r="DE93" s="87"/>
      <c r="DF93" s="87"/>
      <c r="DG93" s="87"/>
      <c r="DH93" s="87"/>
      <c r="DI93" s="87"/>
      <c r="DJ93" s="87"/>
      <c r="DK93" s="87"/>
      <c r="DL93" s="87"/>
      <c r="DM93" s="87"/>
      <c r="DN93" s="87"/>
      <c r="DO93" s="87"/>
      <c r="DP93" s="87"/>
      <c r="DQ93" s="87"/>
      <c r="DR93" s="87"/>
      <c r="DS93" s="87"/>
      <c r="DT93" s="87"/>
      <c r="DU93" s="87"/>
      <c r="DV93" s="87"/>
      <c r="DW93" s="87"/>
      <c r="DX93" s="87"/>
      <c r="DY93" s="87"/>
      <c r="DZ93" s="87"/>
      <c r="EA93" s="87"/>
      <c r="EB93" s="87"/>
      <c r="EC93" s="87"/>
      <c r="ED93" s="87"/>
      <c r="EE93" s="87"/>
      <c r="EF93" s="87"/>
      <c r="EG93" s="87"/>
      <c r="EH93" s="87"/>
      <c r="EI93" s="87"/>
      <c r="EJ93" s="87"/>
      <c r="EK93" s="87"/>
      <c r="EL93" s="87"/>
      <c r="EM93" s="87"/>
      <c r="EN93" s="87"/>
      <c r="EO93" s="87"/>
      <c r="EP93" s="87"/>
      <c r="EQ93" s="87"/>
      <c r="ER93" s="87"/>
      <c r="ES93" s="87"/>
      <c r="ET93" s="87"/>
      <c r="EU93" s="87"/>
      <c r="EV93" s="87"/>
      <c r="EW93" s="87"/>
      <c r="EX93" s="87"/>
      <c r="EY93" s="87"/>
      <c r="EZ93" s="87"/>
      <c r="FA93" s="87"/>
      <c r="FB93" s="87"/>
      <c r="FC93" s="87"/>
      <c r="FD93" s="87"/>
    </row>
    <row r="94" s="105" customFormat="1" ht="18.75" customHeight="1">
      <c r="A94" s="87"/>
      <c r="B94" s="91"/>
      <c r="C94" s="91"/>
      <c r="D94" s="91"/>
      <c r="E94" s="91"/>
      <c r="F94" s="91"/>
      <c r="G94" s="91"/>
      <c r="H94" s="91"/>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87"/>
      <c r="AX94" s="87"/>
      <c r="AY94" s="87"/>
      <c r="AZ94" s="87"/>
      <c r="BA94" s="87"/>
      <c r="BB94" s="87"/>
      <c r="BC94" s="87"/>
      <c r="BD94" s="87"/>
      <c r="BE94" s="87"/>
      <c r="BF94" s="87"/>
      <c r="BG94" s="87"/>
      <c r="BH94" s="87"/>
      <c r="BI94" s="87"/>
      <c r="BJ94" s="87"/>
      <c r="BK94" s="87"/>
      <c r="BL94" s="87"/>
      <c r="BM94" s="87"/>
      <c r="BN94" s="87"/>
      <c r="BO94" s="87"/>
      <c r="BP94" s="87"/>
      <c r="BQ94" s="87"/>
      <c r="BR94" s="87"/>
      <c r="BS94" s="87"/>
      <c r="BT94" s="87"/>
      <c r="BU94" s="87"/>
      <c r="BV94" s="87"/>
      <c r="BW94" s="87"/>
      <c r="BX94" s="87"/>
      <c r="BY94" s="87"/>
      <c r="BZ94" s="87"/>
      <c r="CA94" s="87"/>
      <c r="CB94" s="87"/>
      <c r="CC94" s="87"/>
      <c r="CD94" s="87"/>
      <c r="CE94" s="87"/>
      <c r="CF94" s="87"/>
      <c r="CG94" s="87"/>
      <c r="CH94" s="87"/>
      <c r="CI94" s="87"/>
      <c r="CJ94" s="87"/>
      <c r="CK94" s="87"/>
      <c r="CL94" s="87"/>
      <c r="CM94" s="87"/>
      <c r="CN94" s="87"/>
      <c r="CO94" s="87"/>
      <c r="CP94" s="87"/>
      <c r="CQ94" s="87"/>
      <c r="CR94" s="87"/>
      <c r="CS94" s="87"/>
      <c r="CT94" s="87"/>
      <c r="CU94" s="87"/>
      <c r="CV94" s="87"/>
      <c r="CW94" s="87"/>
      <c r="CX94" s="87"/>
      <c r="CY94" s="87"/>
      <c r="CZ94" s="87"/>
      <c r="DA94" s="87"/>
      <c r="DB94" s="87"/>
      <c r="DC94" s="87"/>
      <c r="DD94" s="87"/>
      <c r="DE94" s="87"/>
      <c r="DF94" s="87"/>
      <c r="DG94" s="87"/>
      <c r="DH94" s="87"/>
      <c r="DI94" s="87"/>
      <c r="DJ94" s="87"/>
      <c r="DK94" s="87"/>
      <c r="DL94" s="87"/>
      <c r="DM94" s="87"/>
      <c r="DN94" s="87"/>
      <c r="DO94" s="87"/>
      <c r="DP94" s="87"/>
      <c r="DQ94" s="87"/>
      <c r="DR94" s="87"/>
      <c r="DS94" s="87"/>
      <c r="DT94" s="87"/>
      <c r="DU94" s="87"/>
      <c r="DV94" s="87"/>
      <c r="DW94" s="87"/>
      <c r="DX94" s="87"/>
      <c r="DY94" s="87"/>
      <c r="DZ94" s="87"/>
      <c r="EA94" s="87"/>
      <c r="EB94" s="87"/>
      <c r="EC94" s="87"/>
      <c r="ED94" s="87"/>
      <c r="EE94" s="87"/>
      <c r="EF94" s="87"/>
      <c r="EG94" s="87"/>
      <c r="EH94" s="87"/>
      <c r="EI94" s="87"/>
      <c r="EJ94" s="87"/>
      <c r="EK94" s="87"/>
      <c r="EL94" s="87"/>
      <c r="EM94" s="87"/>
      <c r="EN94" s="87"/>
      <c r="EO94" s="87"/>
      <c r="EP94" s="87"/>
      <c r="EQ94" s="87"/>
      <c r="ER94" s="87"/>
      <c r="ES94" s="87"/>
      <c r="ET94" s="87"/>
      <c r="EU94" s="87"/>
      <c r="EV94" s="87"/>
      <c r="EW94" s="87"/>
      <c r="EX94" s="87"/>
      <c r="EY94" s="87"/>
      <c r="EZ94" s="87"/>
      <c r="FA94" s="87"/>
      <c r="FB94" s="87"/>
      <c r="FC94" s="87"/>
      <c r="FD94" s="87"/>
    </row>
    <row r="95" s="105" customFormat="1" ht="18.75" customHeight="1">
      <c r="A95" s="87"/>
      <c r="B95" s="91"/>
      <c r="C95" s="91"/>
      <c r="D95" s="91"/>
      <c r="E95" s="91"/>
      <c r="F95" s="91"/>
      <c r="G95" s="91"/>
      <c r="H95" s="91"/>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87"/>
      <c r="AX95" s="87"/>
      <c r="AY95" s="87"/>
      <c r="AZ95" s="87"/>
      <c r="BA95" s="87"/>
      <c r="BB95" s="87"/>
      <c r="BC95" s="87"/>
      <c r="BD95" s="87"/>
      <c r="BE95" s="87"/>
      <c r="BF95" s="87"/>
      <c r="BG95" s="87"/>
      <c r="BH95" s="87"/>
      <c r="BI95" s="87"/>
      <c r="BJ95" s="87"/>
      <c r="BK95" s="87"/>
      <c r="BL95" s="87"/>
      <c r="BM95" s="87"/>
      <c r="BN95" s="87"/>
      <c r="BO95" s="87"/>
      <c r="BP95" s="87"/>
      <c r="BQ95" s="87"/>
      <c r="BR95" s="87"/>
      <c r="BS95" s="87"/>
      <c r="BT95" s="87"/>
      <c r="BU95" s="87"/>
      <c r="BV95" s="87"/>
      <c r="BW95" s="87"/>
      <c r="BX95" s="87"/>
      <c r="BY95" s="87"/>
      <c r="BZ95" s="87"/>
      <c r="CA95" s="87"/>
      <c r="CB95" s="87"/>
      <c r="CC95" s="87"/>
      <c r="CD95" s="87"/>
      <c r="CE95" s="87"/>
      <c r="CF95" s="87"/>
      <c r="CG95" s="87"/>
      <c r="CH95" s="87"/>
      <c r="CI95" s="87"/>
      <c r="CJ95" s="87"/>
      <c r="CK95" s="87"/>
      <c r="CL95" s="87"/>
      <c r="CM95" s="87"/>
      <c r="CN95" s="87"/>
      <c r="CO95" s="87"/>
      <c r="CP95" s="87"/>
      <c r="CQ95" s="87"/>
      <c r="CR95" s="87"/>
      <c r="CS95" s="87"/>
      <c r="CT95" s="87"/>
      <c r="CU95" s="87"/>
      <c r="CV95" s="87"/>
      <c r="CW95" s="87"/>
      <c r="CX95" s="87"/>
      <c r="CY95" s="87"/>
      <c r="CZ95" s="87"/>
      <c r="DA95" s="87"/>
      <c r="DB95" s="87"/>
      <c r="DC95" s="87"/>
      <c r="DD95" s="87"/>
      <c r="DE95" s="87"/>
      <c r="DF95" s="87"/>
      <c r="DG95" s="87"/>
      <c r="DH95" s="87"/>
      <c r="DI95" s="87"/>
      <c r="DJ95" s="87"/>
      <c r="DK95" s="87"/>
      <c r="DL95" s="87"/>
      <c r="DM95" s="87"/>
      <c r="DN95" s="87"/>
      <c r="DO95" s="87"/>
      <c r="DP95" s="87"/>
      <c r="DQ95" s="87"/>
      <c r="DR95" s="87"/>
      <c r="DS95" s="87"/>
      <c r="DT95" s="87"/>
      <c r="DU95" s="87"/>
      <c r="DV95" s="87"/>
      <c r="DW95" s="87"/>
      <c r="DX95" s="87"/>
      <c r="DY95" s="87"/>
      <c r="DZ95" s="87"/>
      <c r="EA95" s="87"/>
      <c r="EB95" s="87"/>
      <c r="EC95" s="87"/>
      <c r="ED95" s="87"/>
      <c r="EE95" s="87"/>
      <c r="EF95" s="87"/>
      <c r="EG95" s="87"/>
      <c r="EH95" s="87"/>
      <c r="EI95" s="87"/>
      <c r="EJ95" s="87"/>
      <c r="EK95" s="87"/>
      <c r="EL95" s="87"/>
      <c r="EM95" s="87"/>
      <c r="EN95" s="87"/>
      <c r="EO95" s="87"/>
      <c r="EP95" s="87"/>
      <c r="EQ95" s="87"/>
      <c r="ER95" s="87"/>
      <c r="ES95" s="87"/>
      <c r="ET95" s="87"/>
      <c r="EU95" s="87"/>
      <c r="EV95" s="87"/>
      <c r="EW95" s="87"/>
      <c r="EX95" s="87"/>
      <c r="EY95" s="87"/>
      <c r="EZ95" s="87"/>
      <c r="FA95" s="87"/>
      <c r="FB95" s="87"/>
      <c r="FC95" s="87"/>
      <c r="FD95" s="87"/>
    </row>
    <row r="96" s="105" customFormat="1" ht="18.75" customHeight="1">
      <c r="A96" s="87"/>
      <c r="B96" s="91"/>
      <c r="C96" s="91"/>
      <c r="D96" s="91"/>
      <c r="E96" s="91"/>
      <c r="F96" s="91"/>
      <c r="G96" s="91"/>
      <c r="H96" s="91"/>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87"/>
      <c r="AX96" s="87"/>
      <c r="AY96" s="87"/>
      <c r="AZ96" s="87"/>
      <c r="BA96" s="87"/>
      <c r="BB96" s="87"/>
      <c r="BC96" s="87"/>
      <c r="BD96" s="87"/>
      <c r="BE96" s="87"/>
      <c r="BF96" s="87"/>
      <c r="BG96" s="87"/>
      <c r="BH96" s="87"/>
      <c r="BI96" s="87"/>
      <c r="BJ96" s="87"/>
      <c r="BK96" s="87"/>
      <c r="BL96" s="87"/>
      <c r="BM96" s="87"/>
      <c r="BN96" s="87"/>
      <c r="BO96" s="87"/>
      <c r="BP96" s="87"/>
      <c r="BQ96" s="87"/>
      <c r="BR96" s="87"/>
      <c r="BS96" s="87"/>
      <c r="BT96" s="87"/>
      <c r="BU96" s="87"/>
      <c r="BV96" s="87"/>
      <c r="BW96" s="87"/>
      <c r="BX96" s="87"/>
      <c r="BY96" s="87"/>
      <c r="BZ96" s="87"/>
      <c r="CA96" s="87"/>
      <c r="CB96" s="87"/>
      <c r="CC96" s="87"/>
      <c r="CD96" s="87"/>
      <c r="CE96" s="87"/>
      <c r="CF96" s="87"/>
      <c r="CG96" s="87"/>
      <c r="CH96" s="87"/>
      <c r="CI96" s="87"/>
      <c r="CJ96" s="87"/>
      <c r="CK96" s="87"/>
      <c r="CL96" s="87"/>
      <c r="CM96" s="87"/>
      <c r="CN96" s="87"/>
      <c r="CO96" s="87"/>
      <c r="CP96" s="87"/>
      <c r="CQ96" s="87"/>
      <c r="CR96" s="87"/>
      <c r="CS96" s="87"/>
      <c r="CT96" s="87"/>
      <c r="CU96" s="87"/>
      <c r="CV96" s="87"/>
      <c r="CW96" s="87"/>
      <c r="CX96" s="87"/>
      <c r="CY96" s="87"/>
      <c r="CZ96" s="87"/>
      <c r="DA96" s="87"/>
      <c r="DB96" s="87"/>
      <c r="DC96" s="87"/>
      <c r="DD96" s="87"/>
      <c r="DE96" s="87"/>
      <c r="DF96" s="87"/>
      <c r="DG96" s="87"/>
      <c r="DH96" s="87"/>
      <c r="DI96" s="87"/>
      <c r="DJ96" s="87"/>
      <c r="DK96" s="87"/>
      <c r="DL96" s="87"/>
      <c r="DM96" s="87"/>
      <c r="DN96" s="87"/>
      <c r="DO96" s="87"/>
      <c r="DP96" s="87"/>
      <c r="DQ96" s="87"/>
      <c r="DR96" s="87"/>
      <c r="DS96" s="87"/>
      <c r="DT96" s="87"/>
      <c r="DU96" s="87"/>
      <c r="DV96" s="87"/>
      <c r="DW96" s="87"/>
      <c r="DX96" s="87"/>
      <c r="DY96" s="87"/>
      <c r="DZ96" s="87"/>
      <c r="EA96" s="87"/>
      <c r="EB96" s="87"/>
      <c r="EC96" s="87"/>
      <c r="ED96" s="87"/>
      <c r="EE96" s="87"/>
      <c r="EF96" s="87"/>
      <c r="EG96" s="87"/>
      <c r="EH96" s="87"/>
      <c r="EI96" s="87"/>
      <c r="EJ96" s="87"/>
      <c r="EK96" s="87"/>
      <c r="EL96" s="87"/>
      <c r="EM96" s="87"/>
      <c r="EN96" s="87"/>
      <c r="EO96" s="87"/>
      <c r="EP96" s="87"/>
      <c r="EQ96" s="87"/>
      <c r="ER96" s="87"/>
      <c r="ES96" s="87"/>
      <c r="ET96" s="87"/>
      <c r="EU96" s="87"/>
      <c r="EV96" s="87"/>
      <c r="EW96" s="87"/>
      <c r="EX96" s="87"/>
      <c r="EY96" s="87"/>
      <c r="EZ96" s="87"/>
      <c r="FA96" s="87"/>
      <c r="FB96" s="87"/>
      <c r="FC96" s="87"/>
      <c r="FD96" s="87"/>
    </row>
    <row r="97" s="105" customFormat="1" ht="18.75" customHeight="1">
      <c r="A97" s="87"/>
      <c r="B97" s="91"/>
      <c r="C97" s="91"/>
      <c r="D97" s="91"/>
      <c r="E97" s="91"/>
      <c r="F97" s="91"/>
      <c r="G97" s="91"/>
      <c r="H97" s="91"/>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7"/>
      <c r="AM97" s="87"/>
      <c r="AN97" s="87"/>
      <c r="AO97" s="87"/>
      <c r="AP97" s="87"/>
      <c r="AQ97" s="87"/>
      <c r="AR97" s="87"/>
      <c r="AS97" s="87"/>
      <c r="AT97" s="87"/>
      <c r="AU97" s="87"/>
      <c r="AV97" s="87"/>
      <c r="AW97" s="87"/>
      <c r="AX97" s="87"/>
      <c r="AY97" s="87"/>
      <c r="AZ97" s="87"/>
      <c r="BA97" s="87"/>
      <c r="BB97" s="87"/>
      <c r="BC97" s="87"/>
      <c r="BD97" s="87"/>
      <c r="BE97" s="87"/>
      <c r="BF97" s="87"/>
      <c r="BG97" s="87"/>
      <c r="BH97" s="87"/>
      <c r="BI97" s="87"/>
      <c r="BJ97" s="87"/>
      <c r="BK97" s="87"/>
      <c r="BL97" s="87"/>
      <c r="BM97" s="87"/>
      <c r="BN97" s="87"/>
      <c r="BO97" s="87"/>
      <c r="BP97" s="87"/>
      <c r="BQ97" s="87"/>
      <c r="BR97" s="87"/>
      <c r="BS97" s="87"/>
      <c r="BT97" s="87"/>
      <c r="BU97" s="87"/>
      <c r="BV97" s="87"/>
      <c r="BW97" s="87"/>
      <c r="BX97" s="87"/>
      <c r="BY97" s="87"/>
      <c r="BZ97" s="87"/>
      <c r="CA97" s="87"/>
      <c r="CB97" s="87"/>
      <c r="CC97" s="87"/>
      <c r="CD97" s="87"/>
      <c r="CE97" s="87"/>
      <c r="CF97" s="87"/>
      <c r="CG97" s="87"/>
      <c r="CH97" s="87"/>
      <c r="CI97" s="87"/>
      <c r="CJ97" s="87"/>
      <c r="CK97" s="87"/>
      <c r="CL97" s="87"/>
      <c r="CM97" s="87"/>
      <c r="CN97" s="87"/>
      <c r="CO97" s="87"/>
      <c r="CP97" s="87"/>
      <c r="CQ97" s="87"/>
      <c r="CR97" s="87"/>
      <c r="CS97" s="87"/>
      <c r="CT97" s="87"/>
      <c r="CU97" s="87"/>
      <c r="CV97" s="87"/>
      <c r="CW97" s="87"/>
      <c r="CX97" s="87"/>
      <c r="CY97" s="87"/>
      <c r="CZ97" s="87"/>
      <c r="DA97" s="87"/>
      <c r="DB97" s="87"/>
      <c r="DC97" s="87"/>
      <c r="DD97" s="87"/>
      <c r="DE97" s="87"/>
      <c r="DF97" s="87"/>
      <c r="DG97" s="87"/>
      <c r="DH97" s="87"/>
      <c r="DI97" s="87"/>
      <c r="DJ97" s="87"/>
      <c r="DK97" s="87"/>
      <c r="DL97" s="87"/>
      <c r="DM97" s="87"/>
      <c r="DN97" s="87"/>
      <c r="DO97" s="87"/>
      <c r="DP97" s="87"/>
      <c r="DQ97" s="87"/>
      <c r="DR97" s="87"/>
      <c r="DS97" s="87"/>
      <c r="DT97" s="87"/>
      <c r="DU97" s="87"/>
      <c r="DV97" s="87"/>
      <c r="DW97" s="87"/>
      <c r="DX97" s="87"/>
      <c r="DY97" s="87"/>
      <c r="DZ97" s="87"/>
      <c r="EA97" s="87"/>
      <c r="EB97" s="87"/>
      <c r="EC97" s="87"/>
      <c r="ED97" s="87"/>
      <c r="EE97" s="87"/>
      <c r="EF97" s="87"/>
      <c r="EG97" s="87"/>
      <c r="EH97" s="87"/>
      <c r="EI97" s="87"/>
      <c r="EJ97" s="87"/>
      <c r="EK97" s="87"/>
      <c r="EL97" s="87"/>
      <c r="EM97" s="87"/>
      <c r="EN97" s="87"/>
      <c r="EO97" s="87"/>
      <c r="EP97" s="87"/>
      <c r="EQ97" s="87"/>
      <c r="ER97" s="87"/>
      <c r="ES97" s="87"/>
      <c r="ET97" s="87"/>
      <c r="EU97" s="87"/>
      <c r="EV97" s="87"/>
      <c r="EW97" s="87"/>
      <c r="EX97" s="87"/>
      <c r="EY97" s="87"/>
      <c r="EZ97" s="87"/>
      <c r="FA97" s="87"/>
      <c r="FB97" s="87"/>
      <c r="FC97" s="87"/>
      <c r="FD97" s="87"/>
    </row>
    <row r="98" s="105" customFormat="1" ht="18.75" customHeight="1">
      <c r="A98" s="87"/>
      <c r="B98" s="91"/>
      <c r="C98" s="91"/>
      <c r="D98" s="91"/>
      <c r="E98" s="91"/>
      <c r="F98" s="91"/>
      <c r="G98" s="91"/>
      <c r="H98" s="91"/>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87"/>
      <c r="AX98" s="87"/>
      <c r="AY98" s="87"/>
      <c r="AZ98" s="87"/>
      <c r="BA98" s="87"/>
      <c r="BB98" s="87"/>
      <c r="BC98" s="87"/>
      <c r="BD98" s="87"/>
      <c r="BE98" s="87"/>
      <c r="BF98" s="87"/>
      <c r="BG98" s="87"/>
      <c r="BH98" s="87"/>
      <c r="BI98" s="87"/>
      <c r="BJ98" s="87"/>
      <c r="BK98" s="87"/>
      <c r="BL98" s="87"/>
      <c r="BM98" s="87"/>
      <c r="BN98" s="87"/>
      <c r="BO98" s="87"/>
      <c r="BP98" s="87"/>
      <c r="BQ98" s="87"/>
      <c r="BR98" s="87"/>
      <c r="BS98" s="87"/>
      <c r="BT98" s="87"/>
      <c r="BU98" s="87"/>
      <c r="BV98" s="87"/>
      <c r="BW98" s="87"/>
      <c r="BX98" s="87"/>
      <c r="BY98" s="87"/>
      <c r="BZ98" s="87"/>
      <c r="CA98" s="87"/>
      <c r="CB98" s="87"/>
      <c r="CC98" s="87"/>
      <c r="CD98" s="87"/>
      <c r="CE98" s="87"/>
      <c r="CF98" s="87"/>
      <c r="CG98" s="87"/>
      <c r="CH98" s="87"/>
      <c r="CI98" s="87"/>
      <c r="CJ98" s="87"/>
      <c r="CK98" s="87"/>
      <c r="CL98" s="87"/>
      <c r="CM98" s="87"/>
      <c r="CN98" s="87"/>
      <c r="CO98" s="87"/>
      <c r="CP98" s="87"/>
      <c r="CQ98" s="87"/>
      <c r="CR98" s="87"/>
      <c r="CS98" s="87"/>
      <c r="CT98" s="87"/>
      <c r="CU98" s="87"/>
      <c r="CV98" s="87"/>
      <c r="CW98" s="87"/>
      <c r="CX98" s="87"/>
      <c r="CY98" s="87"/>
      <c r="CZ98" s="87"/>
      <c r="DA98" s="87"/>
      <c r="DB98" s="87"/>
      <c r="DC98" s="87"/>
      <c r="DD98" s="87"/>
      <c r="DE98" s="87"/>
      <c r="DF98" s="87"/>
      <c r="DG98" s="87"/>
      <c r="DH98" s="87"/>
      <c r="DI98" s="87"/>
      <c r="DJ98" s="87"/>
      <c r="DK98" s="87"/>
      <c r="DL98" s="87"/>
      <c r="DM98" s="87"/>
      <c r="DN98" s="87"/>
      <c r="DO98" s="87"/>
      <c r="DP98" s="87"/>
      <c r="DQ98" s="87"/>
      <c r="DR98" s="87"/>
      <c r="DS98" s="87"/>
      <c r="DT98" s="87"/>
      <c r="DU98" s="87"/>
      <c r="DV98" s="87"/>
      <c r="DW98" s="87"/>
      <c r="DX98" s="87"/>
      <c r="DY98" s="87"/>
      <c r="DZ98" s="87"/>
      <c r="EA98" s="87"/>
      <c r="EB98" s="87"/>
      <c r="EC98" s="87"/>
      <c r="ED98" s="87"/>
      <c r="EE98" s="87"/>
      <c r="EF98" s="87"/>
      <c r="EG98" s="87"/>
      <c r="EH98" s="87"/>
      <c r="EI98" s="87"/>
      <c r="EJ98" s="87"/>
      <c r="EK98" s="87"/>
      <c r="EL98" s="87"/>
      <c r="EM98" s="87"/>
      <c r="EN98" s="87"/>
      <c r="EO98" s="87"/>
      <c r="EP98" s="87"/>
      <c r="EQ98" s="87"/>
      <c r="ER98" s="87"/>
      <c r="ES98" s="87"/>
      <c r="ET98" s="87"/>
      <c r="EU98" s="87"/>
      <c r="EV98" s="87"/>
      <c r="EW98" s="87"/>
      <c r="EX98" s="87"/>
      <c r="EY98" s="87"/>
      <c r="EZ98" s="87"/>
      <c r="FA98" s="87"/>
      <c r="FB98" s="87"/>
      <c r="FC98" s="87"/>
      <c r="FD98" s="87"/>
    </row>
    <row r="99" s="105" customFormat="1" ht="18.75" customHeight="1">
      <c r="A99" s="87"/>
      <c r="B99" s="91"/>
      <c r="C99" s="91"/>
      <c r="D99" s="91"/>
      <c r="E99" s="91"/>
      <c r="F99" s="91"/>
      <c r="G99" s="91"/>
      <c r="H99" s="91"/>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87"/>
      <c r="AX99" s="87"/>
      <c r="AY99" s="87"/>
      <c r="AZ99" s="87"/>
      <c r="BA99" s="87"/>
      <c r="BB99" s="87"/>
      <c r="BC99" s="87"/>
      <c r="BD99" s="87"/>
      <c r="BE99" s="87"/>
      <c r="BF99" s="87"/>
      <c r="BG99" s="87"/>
      <c r="BH99" s="87"/>
      <c r="BI99" s="87"/>
      <c r="BJ99" s="87"/>
      <c r="BK99" s="87"/>
      <c r="BL99" s="87"/>
      <c r="BM99" s="87"/>
      <c r="BN99" s="87"/>
      <c r="BO99" s="87"/>
      <c r="BP99" s="87"/>
      <c r="BQ99" s="87"/>
      <c r="BR99" s="87"/>
      <c r="BS99" s="87"/>
      <c r="BT99" s="87"/>
      <c r="BU99" s="87"/>
      <c r="BV99" s="87"/>
      <c r="BW99" s="87"/>
      <c r="BX99" s="87"/>
      <c r="BY99" s="87"/>
      <c r="BZ99" s="87"/>
      <c r="CA99" s="87"/>
      <c r="CB99" s="87"/>
      <c r="CC99" s="87"/>
      <c r="CD99" s="87"/>
      <c r="CE99" s="87"/>
      <c r="CF99" s="87"/>
      <c r="CG99" s="87"/>
      <c r="CH99" s="87"/>
      <c r="CI99" s="87"/>
      <c r="CJ99" s="87"/>
      <c r="CK99" s="87"/>
      <c r="CL99" s="87"/>
      <c r="CM99" s="87"/>
      <c r="CN99" s="87"/>
      <c r="CO99" s="87"/>
      <c r="CP99" s="87"/>
      <c r="CQ99" s="87"/>
      <c r="CR99" s="87"/>
      <c r="CS99" s="87"/>
      <c r="CT99" s="87"/>
      <c r="CU99" s="87"/>
      <c r="CV99" s="87"/>
      <c r="CW99" s="87"/>
      <c r="CX99" s="87"/>
      <c r="CY99" s="87"/>
      <c r="CZ99" s="87"/>
      <c r="DA99" s="87"/>
      <c r="DB99" s="87"/>
      <c r="DC99" s="87"/>
      <c r="DD99" s="87"/>
      <c r="DE99" s="87"/>
      <c r="DF99" s="87"/>
      <c r="DG99" s="87"/>
      <c r="DH99" s="87"/>
      <c r="DI99" s="87"/>
      <c r="DJ99" s="87"/>
      <c r="DK99" s="87"/>
      <c r="DL99" s="87"/>
      <c r="DM99" s="87"/>
      <c r="DN99" s="87"/>
      <c r="DO99" s="87"/>
      <c r="DP99" s="87"/>
      <c r="DQ99" s="87"/>
      <c r="DR99" s="87"/>
      <c r="DS99" s="87"/>
      <c r="DT99" s="87"/>
      <c r="DU99" s="87"/>
      <c r="DV99" s="87"/>
      <c r="DW99" s="87"/>
      <c r="DX99" s="87"/>
      <c r="DY99" s="87"/>
      <c r="DZ99" s="87"/>
      <c r="EA99" s="87"/>
      <c r="EB99" s="87"/>
      <c r="EC99" s="87"/>
      <c r="ED99" s="87"/>
      <c r="EE99" s="87"/>
      <c r="EF99" s="87"/>
      <c r="EG99" s="87"/>
      <c r="EH99" s="87"/>
      <c r="EI99" s="87"/>
      <c r="EJ99" s="87"/>
      <c r="EK99" s="87"/>
      <c r="EL99" s="87"/>
      <c r="EM99" s="87"/>
      <c r="EN99" s="87"/>
      <c r="EO99" s="87"/>
      <c r="EP99" s="87"/>
      <c r="EQ99" s="87"/>
      <c r="ER99" s="87"/>
      <c r="ES99" s="87"/>
      <c r="ET99" s="87"/>
      <c r="EU99" s="87"/>
      <c r="EV99" s="87"/>
      <c r="EW99" s="87"/>
      <c r="EX99" s="87"/>
      <c r="EY99" s="87"/>
      <c r="EZ99" s="87"/>
      <c r="FA99" s="87"/>
      <c r="FB99" s="87"/>
      <c r="FC99" s="87"/>
      <c r="FD99" s="87"/>
    </row>
    <row r="100" s="105" customFormat="1" ht="18.75" customHeight="1">
      <c r="A100" s="87"/>
      <c r="B100" s="91"/>
      <c r="C100" s="91"/>
      <c r="D100" s="91"/>
      <c r="E100" s="91"/>
      <c r="F100" s="91"/>
      <c r="G100" s="91"/>
      <c r="H100" s="91"/>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87"/>
      <c r="AX100" s="87"/>
      <c r="AY100" s="87"/>
      <c r="AZ100" s="87"/>
      <c r="BA100" s="87"/>
      <c r="BB100" s="87"/>
      <c r="BC100" s="87"/>
      <c r="BD100" s="87"/>
      <c r="BE100" s="87"/>
      <c r="BF100" s="87"/>
      <c r="BG100" s="87"/>
      <c r="BH100" s="87"/>
      <c r="BI100" s="87"/>
      <c r="BJ100" s="87"/>
      <c r="BK100" s="87"/>
      <c r="BL100" s="87"/>
      <c r="BM100" s="87"/>
      <c r="BN100" s="87"/>
      <c r="BO100" s="87"/>
      <c r="BP100" s="87"/>
      <c r="BQ100" s="87"/>
      <c r="BR100" s="87"/>
      <c r="BS100" s="87"/>
      <c r="BT100" s="87"/>
      <c r="BU100" s="87"/>
      <c r="BV100" s="87"/>
      <c r="BW100" s="87"/>
      <c r="BX100" s="87"/>
      <c r="BY100" s="87"/>
      <c r="BZ100" s="87"/>
      <c r="CA100" s="87"/>
      <c r="CB100" s="87"/>
      <c r="CC100" s="87"/>
      <c r="CD100" s="87"/>
      <c r="CE100" s="87"/>
      <c r="CF100" s="87"/>
      <c r="CG100" s="87"/>
      <c r="CH100" s="87"/>
      <c r="CI100" s="87"/>
      <c r="CJ100" s="87"/>
      <c r="CK100" s="87"/>
      <c r="CL100" s="87"/>
      <c r="CM100" s="87"/>
      <c r="CN100" s="87"/>
      <c r="CO100" s="87"/>
      <c r="CP100" s="87"/>
      <c r="CQ100" s="87"/>
      <c r="CR100" s="87"/>
      <c r="CS100" s="87"/>
      <c r="CT100" s="87"/>
      <c r="CU100" s="87"/>
      <c r="CV100" s="87"/>
      <c r="CW100" s="87"/>
      <c r="CX100" s="87"/>
      <c r="CY100" s="87"/>
      <c r="CZ100" s="87"/>
      <c r="DA100" s="87"/>
      <c r="DB100" s="87"/>
      <c r="DC100" s="87"/>
      <c r="DD100" s="87"/>
      <c r="DE100" s="87"/>
      <c r="DF100" s="87"/>
      <c r="DG100" s="87"/>
      <c r="DH100" s="87"/>
      <c r="DI100" s="87"/>
      <c r="DJ100" s="87"/>
      <c r="DK100" s="87"/>
      <c r="DL100" s="87"/>
      <c r="DM100" s="87"/>
      <c r="DN100" s="87"/>
      <c r="DO100" s="87"/>
      <c r="DP100" s="87"/>
      <c r="DQ100" s="87"/>
      <c r="DR100" s="87"/>
      <c r="DS100" s="87"/>
      <c r="DT100" s="87"/>
      <c r="DU100" s="87"/>
      <c r="DV100" s="87"/>
      <c r="DW100" s="87"/>
      <c r="DX100" s="87"/>
      <c r="DY100" s="87"/>
      <c r="DZ100" s="87"/>
      <c r="EA100" s="87"/>
      <c r="EB100" s="87"/>
      <c r="EC100" s="87"/>
      <c r="ED100" s="87"/>
      <c r="EE100" s="87"/>
      <c r="EF100" s="87"/>
      <c r="EG100" s="87"/>
      <c r="EH100" s="87"/>
      <c r="EI100" s="87"/>
      <c r="EJ100" s="87"/>
      <c r="EK100" s="87"/>
      <c r="EL100" s="87"/>
      <c r="EM100" s="87"/>
      <c r="EN100" s="87"/>
      <c r="EO100" s="87"/>
      <c r="EP100" s="87"/>
      <c r="EQ100" s="87"/>
      <c r="ER100" s="87"/>
      <c r="ES100" s="87"/>
      <c r="ET100" s="87"/>
      <c r="EU100" s="87"/>
      <c r="EV100" s="87"/>
      <c r="EW100" s="87"/>
      <c r="EX100" s="87"/>
      <c r="EY100" s="87"/>
      <c r="EZ100" s="87"/>
      <c r="FA100" s="87"/>
      <c r="FB100" s="87"/>
      <c r="FC100" s="87"/>
      <c r="FD100" s="87"/>
    </row>
    <row r="101" s="105" customFormat="1" ht="18.75" customHeight="1">
      <c r="A101" s="87"/>
      <c r="B101" s="91"/>
      <c r="C101" s="91"/>
      <c r="D101" s="91"/>
      <c r="E101" s="91"/>
      <c r="F101" s="91"/>
      <c r="G101" s="91"/>
      <c r="H101" s="91"/>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87"/>
      <c r="AX101" s="87"/>
      <c r="AY101" s="87"/>
      <c r="AZ101" s="87"/>
      <c r="BA101" s="87"/>
      <c r="BB101" s="87"/>
      <c r="BC101" s="87"/>
      <c r="BD101" s="87"/>
      <c r="BE101" s="87"/>
      <c r="BF101" s="87"/>
      <c r="BG101" s="87"/>
      <c r="BH101" s="87"/>
      <c r="BI101" s="87"/>
      <c r="BJ101" s="87"/>
      <c r="BK101" s="87"/>
      <c r="BL101" s="87"/>
      <c r="BM101" s="87"/>
      <c r="BN101" s="87"/>
      <c r="BO101" s="87"/>
      <c r="BP101" s="87"/>
      <c r="BQ101" s="87"/>
      <c r="BR101" s="87"/>
      <c r="BS101" s="87"/>
      <c r="BT101" s="87"/>
      <c r="BU101" s="87"/>
      <c r="BV101" s="87"/>
      <c r="BW101" s="87"/>
      <c r="BX101" s="87"/>
      <c r="BY101" s="87"/>
      <c r="BZ101" s="87"/>
      <c r="CA101" s="87"/>
      <c r="CB101" s="87"/>
      <c r="CC101" s="87"/>
      <c r="CD101" s="87"/>
      <c r="CE101" s="87"/>
      <c r="CF101" s="87"/>
      <c r="CG101" s="87"/>
      <c r="CH101" s="87"/>
      <c r="CI101" s="87"/>
      <c r="CJ101" s="87"/>
      <c r="CK101" s="87"/>
      <c r="CL101" s="87"/>
      <c r="CM101" s="87"/>
      <c r="CN101" s="87"/>
      <c r="CO101" s="87"/>
      <c r="CP101" s="87"/>
      <c r="CQ101" s="87"/>
      <c r="CR101" s="87"/>
      <c r="CS101" s="87"/>
      <c r="CT101" s="87"/>
      <c r="CU101" s="87"/>
      <c r="CV101" s="87"/>
      <c r="CW101" s="87"/>
      <c r="CX101" s="87"/>
      <c r="CY101" s="87"/>
      <c r="CZ101" s="87"/>
      <c r="DA101" s="87"/>
      <c r="DB101" s="87"/>
      <c r="DC101" s="87"/>
      <c r="DD101" s="87"/>
      <c r="DE101" s="87"/>
      <c r="DF101" s="87"/>
      <c r="DG101" s="87"/>
      <c r="DH101" s="87"/>
      <c r="DI101" s="87"/>
      <c r="DJ101" s="87"/>
      <c r="DK101" s="87"/>
      <c r="DL101" s="87"/>
      <c r="DM101" s="87"/>
      <c r="DN101" s="87"/>
      <c r="DO101" s="87"/>
      <c r="DP101" s="87"/>
      <c r="DQ101" s="87"/>
      <c r="DR101" s="87"/>
      <c r="DS101" s="87"/>
      <c r="DT101" s="87"/>
      <c r="DU101" s="87"/>
      <c r="DV101" s="87"/>
      <c r="DW101" s="87"/>
      <c r="DX101" s="87"/>
      <c r="DY101" s="87"/>
      <c r="DZ101" s="87"/>
      <c r="EA101" s="87"/>
      <c r="EB101" s="87"/>
      <c r="EC101" s="87"/>
      <c r="ED101" s="87"/>
      <c r="EE101" s="87"/>
      <c r="EF101" s="87"/>
      <c r="EG101" s="87"/>
      <c r="EH101" s="87"/>
      <c r="EI101" s="87"/>
      <c r="EJ101" s="87"/>
      <c r="EK101" s="87"/>
      <c r="EL101" s="87"/>
      <c r="EM101" s="87"/>
      <c r="EN101" s="87"/>
      <c r="EO101" s="87"/>
      <c r="EP101" s="87"/>
      <c r="EQ101" s="87"/>
      <c r="ER101" s="87"/>
      <c r="ES101" s="87"/>
      <c r="ET101" s="87"/>
      <c r="EU101" s="87"/>
      <c r="EV101" s="87"/>
      <c r="EW101" s="87"/>
      <c r="EX101" s="87"/>
      <c r="EY101" s="87"/>
      <c r="EZ101" s="87"/>
      <c r="FA101" s="87"/>
      <c r="FB101" s="87"/>
      <c r="FC101" s="87"/>
      <c r="FD101" s="87"/>
    </row>
    <row r="102" s="105" customFormat="1" ht="18.75" customHeight="1">
      <c r="A102" s="87"/>
      <c r="B102" s="91"/>
      <c r="C102" s="91"/>
      <c r="D102" s="91"/>
      <c r="E102" s="91"/>
      <c r="F102" s="91"/>
      <c r="G102" s="91"/>
      <c r="H102" s="91"/>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87"/>
      <c r="AX102" s="87"/>
      <c r="AY102" s="87"/>
      <c r="AZ102" s="87"/>
      <c r="BA102" s="87"/>
      <c r="BB102" s="87"/>
      <c r="BC102" s="87"/>
      <c r="BD102" s="87"/>
      <c r="BE102" s="87"/>
      <c r="BF102" s="87"/>
      <c r="BG102" s="87"/>
      <c r="BH102" s="87"/>
      <c r="BI102" s="87"/>
      <c r="BJ102" s="87"/>
      <c r="BK102" s="87"/>
      <c r="BL102" s="87"/>
      <c r="BM102" s="87"/>
      <c r="BN102" s="87"/>
      <c r="BO102" s="87"/>
      <c r="BP102" s="87"/>
      <c r="BQ102" s="87"/>
      <c r="BR102" s="87"/>
      <c r="BS102" s="87"/>
      <c r="BT102" s="87"/>
      <c r="BU102" s="87"/>
      <c r="BV102" s="87"/>
      <c r="BW102" s="87"/>
      <c r="BX102" s="87"/>
      <c r="BY102" s="87"/>
      <c r="BZ102" s="87"/>
      <c r="CA102" s="87"/>
      <c r="CB102" s="87"/>
      <c r="CC102" s="87"/>
      <c r="CD102" s="87"/>
      <c r="CE102" s="87"/>
      <c r="CF102" s="87"/>
      <c r="CG102" s="87"/>
      <c r="CH102" s="87"/>
      <c r="CI102" s="87"/>
      <c r="CJ102" s="87"/>
      <c r="CK102" s="87"/>
      <c r="CL102" s="87"/>
      <c r="CM102" s="87"/>
      <c r="CN102" s="87"/>
      <c r="CO102" s="87"/>
      <c r="CP102" s="87"/>
      <c r="CQ102" s="87"/>
      <c r="CR102" s="87"/>
      <c r="CS102" s="87"/>
      <c r="CT102" s="87"/>
      <c r="CU102" s="87"/>
      <c r="CV102" s="87"/>
      <c r="CW102" s="87"/>
      <c r="CX102" s="87"/>
      <c r="CY102" s="87"/>
      <c r="CZ102" s="87"/>
      <c r="DA102" s="87"/>
      <c r="DB102" s="87"/>
      <c r="DC102" s="87"/>
      <c r="DD102" s="87"/>
      <c r="DE102" s="87"/>
      <c r="DF102" s="87"/>
      <c r="DG102" s="87"/>
      <c r="DH102" s="87"/>
      <c r="DI102" s="87"/>
      <c r="DJ102" s="87"/>
      <c r="DK102" s="87"/>
      <c r="DL102" s="87"/>
      <c r="DM102" s="87"/>
      <c r="DN102" s="87"/>
      <c r="DO102" s="87"/>
      <c r="DP102" s="87"/>
      <c r="DQ102" s="87"/>
      <c r="DR102" s="87"/>
      <c r="DS102" s="87"/>
      <c r="DT102" s="87"/>
      <c r="DU102" s="87"/>
      <c r="DV102" s="87"/>
      <c r="DW102" s="87"/>
      <c r="DX102" s="87"/>
      <c r="DY102" s="87"/>
      <c r="DZ102" s="87"/>
      <c r="EA102" s="87"/>
      <c r="EB102" s="87"/>
      <c r="EC102" s="87"/>
      <c r="ED102" s="87"/>
      <c r="EE102" s="87"/>
      <c r="EF102" s="87"/>
      <c r="EG102" s="87"/>
      <c r="EH102" s="87"/>
      <c r="EI102" s="87"/>
      <c r="EJ102" s="87"/>
      <c r="EK102" s="87"/>
      <c r="EL102" s="87"/>
      <c r="EM102" s="87"/>
      <c r="EN102" s="87"/>
      <c r="EO102" s="87"/>
      <c r="EP102" s="87"/>
      <c r="EQ102" s="87"/>
      <c r="ER102" s="87"/>
      <c r="ES102" s="87"/>
      <c r="ET102" s="87"/>
      <c r="EU102" s="87"/>
      <c r="EV102" s="87"/>
      <c r="EW102" s="87"/>
      <c r="EX102" s="87"/>
      <c r="EY102" s="87"/>
      <c r="EZ102" s="87"/>
      <c r="FA102" s="87"/>
      <c r="FB102" s="87"/>
      <c r="FC102" s="87"/>
      <c r="FD102" s="87"/>
    </row>
    <row r="103" s="105" customFormat="1" ht="18.75" customHeight="1">
      <c r="A103" s="87"/>
      <c r="B103" s="91"/>
      <c r="C103" s="91"/>
      <c r="D103" s="91"/>
      <c r="E103" s="91"/>
      <c r="F103" s="91"/>
      <c r="G103" s="91"/>
      <c r="H103" s="91"/>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c r="AQ103" s="87"/>
      <c r="AR103" s="87"/>
      <c r="AS103" s="87"/>
      <c r="AT103" s="87"/>
      <c r="AU103" s="87"/>
      <c r="AV103" s="87"/>
      <c r="AW103" s="87"/>
      <c r="AX103" s="87"/>
      <c r="AY103" s="87"/>
      <c r="AZ103" s="87"/>
      <c r="BA103" s="87"/>
      <c r="BB103" s="87"/>
      <c r="BC103" s="87"/>
      <c r="BD103" s="87"/>
      <c r="BE103" s="87"/>
      <c r="BF103" s="87"/>
      <c r="BG103" s="87"/>
      <c r="BH103" s="87"/>
      <c r="BI103" s="87"/>
      <c r="BJ103" s="87"/>
      <c r="BK103" s="87"/>
      <c r="BL103" s="87"/>
      <c r="BM103" s="87"/>
      <c r="BN103" s="87"/>
      <c r="BO103" s="87"/>
      <c r="BP103" s="87"/>
      <c r="BQ103" s="87"/>
      <c r="BR103" s="87"/>
      <c r="BS103" s="87"/>
      <c r="BT103" s="87"/>
      <c r="BU103" s="87"/>
      <c r="BV103" s="87"/>
      <c r="BW103" s="87"/>
      <c r="BX103" s="87"/>
      <c r="BY103" s="87"/>
      <c r="BZ103" s="87"/>
      <c r="CA103" s="87"/>
      <c r="CB103" s="87"/>
      <c r="CC103" s="87"/>
      <c r="CD103" s="87"/>
      <c r="CE103" s="87"/>
      <c r="CF103" s="87"/>
      <c r="CG103" s="87"/>
      <c r="CH103" s="87"/>
      <c r="CI103" s="87"/>
      <c r="CJ103" s="87"/>
      <c r="CK103" s="87"/>
      <c r="CL103" s="87"/>
      <c r="CM103" s="87"/>
      <c r="CN103" s="87"/>
      <c r="CO103" s="87"/>
      <c r="CP103" s="87"/>
      <c r="CQ103" s="87"/>
      <c r="CR103" s="87"/>
      <c r="CS103" s="87"/>
      <c r="CT103" s="87"/>
      <c r="CU103" s="87"/>
      <c r="CV103" s="87"/>
      <c r="CW103" s="87"/>
      <c r="CX103" s="87"/>
      <c r="CY103" s="87"/>
      <c r="CZ103" s="87"/>
      <c r="DA103" s="87"/>
      <c r="DB103" s="87"/>
      <c r="DC103" s="87"/>
      <c r="DD103" s="87"/>
      <c r="DE103" s="87"/>
      <c r="DF103" s="87"/>
      <c r="DG103" s="87"/>
      <c r="DH103" s="87"/>
      <c r="DI103" s="87"/>
      <c r="DJ103" s="87"/>
      <c r="DK103" s="87"/>
      <c r="DL103" s="87"/>
      <c r="DM103" s="87"/>
      <c r="DN103" s="87"/>
      <c r="DO103" s="87"/>
      <c r="DP103" s="87"/>
      <c r="DQ103" s="87"/>
      <c r="DR103" s="87"/>
      <c r="DS103" s="87"/>
      <c r="DT103" s="87"/>
      <c r="DU103" s="87"/>
      <c r="DV103" s="87"/>
      <c r="DW103" s="87"/>
      <c r="DX103" s="87"/>
      <c r="DY103" s="87"/>
      <c r="DZ103" s="87"/>
      <c r="EA103" s="87"/>
      <c r="EB103" s="87"/>
      <c r="EC103" s="87"/>
      <c r="ED103" s="87"/>
      <c r="EE103" s="87"/>
      <c r="EF103" s="87"/>
      <c r="EG103" s="87"/>
      <c r="EH103" s="87"/>
      <c r="EI103" s="87"/>
      <c r="EJ103" s="87"/>
      <c r="EK103" s="87"/>
      <c r="EL103" s="87"/>
      <c r="EM103" s="87"/>
      <c r="EN103" s="87"/>
      <c r="EO103" s="87"/>
      <c r="EP103" s="87"/>
      <c r="EQ103" s="87"/>
      <c r="ER103" s="87"/>
      <c r="ES103" s="87"/>
      <c r="ET103" s="87"/>
      <c r="EU103" s="87"/>
      <c r="EV103" s="87"/>
      <c r="EW103" s="87"/>
      <c r="EX103" s="87"/>
      <c r="EY103" s="87"/>
      <c r="EZ103" s="87"/>
      <c r="FA103" s="87"/>
      <c r="FB103" s="87"/>
      <c r="FC103" s="87"/>
      <c r="FD103" s="87"/>
    </row>
    <row r="104" s="105" customFormat="1" ht="18.75" customHeight="1">
      <c r="A104" s="87"/>
      <c r="B104" s="91"/>
      <c r="C104" s="91"/>
      <c r="D104" s="91"/>
      <c r="E104" s="91"/>
      <c r="F104" s="91"/>
      <c r="G104" s="91"/>
      <c r="H104" s="91"/>
      <c r="I104" s="87"/>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87"/>
      <c r="AX104" s="87"/>
      <c r="AY104" s="87"/>
      <c r="AZ104" s="87"/>
      <c r="BA104" s="87"/>
      <c r="BB104" s="87"/>
      <c r="BC104" s="87"/>
      <c r="BD104" s="87"/>
      <c r="BE104" s="87"/>
      <c r="BF104" s="87"/>
      <c r="BG104" s="87"/>
      <c r="BH104" s="87"/>
      <c r="BI104" s="87"/>
      <c r="BJ104" s="87"/>
      <c r="BK104" s="87"/>
      <c r="BL104" s="87"/>
      <c r="BM104" s="87"/>
      <c r="BN104" s="87"/>
      <c r="BO104" s="87"/>
      <c r="BP104" s="87"/>
      <c r="BQ104" s="87"/>
      <c r="BR104" s="87"/>
      <c r="BS104" s="87"/>
      <c r="BT104" s="87"/>
      <c r="BU104" s="87"/>
      <c r="BV104" s="87"/>
      <c r="BW104" s="87"/>
      <c r="BX104" s="87"/>
      <c r="BY104" s="87"/>
      <c r="BZ104" s="87"/>
      <c r="CA104" s="87"/>
      <c r="CB104" s="87"/>
      <c r="CC104" s="87"/>
      <c r="CD104" s="87"/>
      <c r="CE104" s="87"/>
      <c r="CF104" s="87"/>
      <c r="CG104" s="87"/>
      <c r="CH104" s="87"/>
      <c r="CI104" s="87"/>
      <c r="CJ104" s="87"/>
      <c r="CK104" s="87"/>
      <c r="CL104" s="87"/>
      <c r="CM104" s="87"/>
      <c r="CN104" s="87"/>
      <c r="CO104" s="87"/>
      <c r="CP104" s="87"/>
      <c r="CQ104" s="87"/>
      <c r="CR104" s="87"/>
      <c r="CS104" s="87"/>
      <c r="CT104" s="87"/>
      <c r="CU104" s="87"/>
      <c r="CV104" s="87"/>
      <c r="CW104" s="87"/>
      <c r="CX104" s="87"/>
      <c r="CY104" s="87"/>
      <c r="CZ104" s="87"/>
      <c r="DA104" s="87"/>
      <c r="DB104" s="87"/>
      <c r="DC104" s="87"/>
      <c r="DD104" s="87"/>
      <c r="DE104" s="87"/>
      <c r="DF104" s="87"/>
      <c r="DG104" s="87"/>
      <c r="DH104" s="87"/>
      <c r="DI104" s="87"/>
      <c r="DJ104" s="87"/>
      <c r="DK104" s="87"/>
      <c r="DL104" s="87"/>
      <c r="DM104" s="87"/>
      <c r="DN104" s="87"/>
      <c r="DO104" s="87"/>
      <c r="DP104" s="87"/>
      <c r="DQ104" s="87"/>
      <c r="DR104" s="87"/>
      <c r="DS104" s="87"/>
      <c r="DT104" s="87"/>
      <c r="DU104" s="87"/>
      <c r="DV104" s="87"/>
      <c r="DW104" s="87"/>
      <c r="DX104" s="87"/>
      <c r="DY104" s="87"/>
      <c r="DZ104" s="87"/>
      <c r="EA104" s="87"/>
      <c r="EB104" s="87"/>
      <c r="EC104" s="87"/>
      <c r="ED104" s="87"/>
      <c r="EE104" s="87"/>
      <c r="EF104" s="87"/>
      <c r="EG104" s="87"/>
      <c r="EH104" s="87"/>
      <c r="EI104" s="87"/>
      <c r="EJ104" s="87"/>
      <c r="EK104" s="87"/>
      <c r="EL104" s="87"/>
      <c r="EM104" s="87"/>
      <c r="EN104" s="87"/>
      <c r="EO104" s="87"/>
      <c r="EP104" s="87"/>
      <c r="EQ104" s="87"/>
      <c r="ER104" s="87"/>
      <c r="ES104" s="87"/>
      <c r="ET104" s="87"/>
      <c r="EU104" s="87"/>
      <c r="EV104" s="87"/>
      <c r="EW104" s="87"/>
      <c r="EX104" s="87"/>
      <c r="EY104" s="87"/>
      <c r="EZ104" s="87"/>
      <c r="FA104" s="87"/>
      <c r="FB104" s="87"/>
      <c r="FC104" s="87"/>
      <c r="FD104" s="87"/>
    </row>
    <row r="105" s="105" customFormat="1" ht="18.75" customHeight="1">
      <c r="A105" s="87"/>
      <c r="B105" s="91"/>
      <c r="C105" s="91"/>
      <c r="D105" s="91"/>
      <c r="E105" s="91"/>
      <c r="F105" s="91"/>
      <c r="G105" s="91"/>
      <c r="H105" s="91"/>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87"/>
      <c r="AX105" s="87"/>
      <c r="AY105" s="87"/>
      <c r="AZ105" s="87"/>
      <c r="BA105" s="87"/>
      <c r="BB105" s="87"/>
      <c r="BC105" s="87"/>
      <c r="BD105" s="87"/>
      <c r="BE105" s="87"/>
      <c r="BF105" s="87"/>
      <c r="BG105" s="87"/>
      <c r="BH105" s="87"/>
      <c r="BI105" s="87"/>
      <c r="BJ105" s="87"/>
      <c r="BK105" s="87"/>
      <c r="BL105" s="87"/>
      <c r="BM105" s="87"/>
      <c r="BN105" s="87"/>
      <c r="BO105" s="87"/>
      <c r="BP105" s="87"/>
      <c r="BQ105" s="87"/>
      <c r="BR105" s="87"/>
      <c r="BS105" s="87"/>
      <c r="BT105" s="87"/>
      <c r="BU105" s="87"/>
      <c r="BV105" s="87"/>
      <c r="BW105" s="87"/>
      <c r="BX105" s="87"/>
      <c r="BY105" s="87"/>
      <c r="BZ105" s="87"/>
      <c r="CA105" s="87"/>
      <c r="CB105" s="87"/>
      <c r="CC105" s="87"/>
      <c r="CD105" s="87"/>
      <c r="CE105" s="87"/>
      <c r="CF105" s="87"/>
      <c r="CG105" s="87"/>
      <c r="CH105" s="87"/>
      <c r="CI105" s="87"/>
      <c r="CJ105" s="87"/>
      <c r="CK105" s="87"/>
      <c r="CL105" s="87"/>
      <c r="CM105" s="87"/>
      <c r="CN105" s="87"/>
      <c r="CO105" s="87"/>
      <c r="CP105" s="87"/>
      <c r="CQ105" s="87"/>
      <c r="CR105" s="87"/>
      <c r="CS105" s="87"/>
      <c r="CT105" s="87"/>
      <c r="CU105" s="87"/>
      <c r="CV105" s="87"/>
      <c r="CW105" s="87"/>
      <c r="CX105" s="87"/>
      <c r="CY105" s="87"/>
      <c r="CZ105" s="87"/>
      <c r="DA105" s="87"/>
      <c r="DB105" s="87"/>
      <c r="DC105" s="87"/>
      <c r="DD105" s="87"/>
      <c r="DE105" s="87"/>
      <c r="DF105" s="87"/>
      <c r="DG105" s="87"/>
      <c r="DH105" s="87"/>
      <c r="DI105" s="87"/>
      <c r="DJ105" s="87"/>
      <c r="DK105" s="87"/>
      <c r="DL105" s="87"/>
      <c r="DM105" s="87"/>
      <c r="DN105" s="87"/>
      <c r="DO105" s="87"/>
      <c r="DP105" s="87"/>
      <c r="DQ105" s="87"/>
      <c r="DR105" s="87"/>
      <c r="DS105" s="87"/>
      <c r="DT105" s="87"/>
      <c r="DU105" s="87"/>
      <c r="DV105" s="87"/>
      <c r="DW105" s="87"/>
      <c r="DX105" s="87"/>
      <c r="DY105" s="87"/>
      <c r="DZ105" s="87"/>
      <c r="EA105" s="87"/>
      <c r="EB105" s="87"/>
      <c r="EC105" s="87"/>
      <c r="ED105" s="87"/>
      <c r="EE105" s="87"/>
      <c r="EF105" s="87"/>
      <c r="EG105" s="87"/>
      <c r="EH105" s="87"/>
      <c r="EI105" s="87"/>
      <c r="EJ105" s="87"/>
      <c r="EK105" s="87"/>
      <c r="EL105" s="87"/>
      <c r="EM105" s="87"/>
      <c r="EN105" s="87"/>
      <c r="EO105" s="87"/>
      <c r="EP105" s="87"/>
      <c r="EQ105" s="87"/>
      <c r="ER105" s="87"/>
      <c r="ES105" s="87"/>
      <c r="ET105" s="87"/>
      <c r="EU105" s="87"/>
      <c r="EV105" s="87"/>
      <c r="EW105" s="87"/>
      <c r="EX105" s="87"/>
      <c r="EY105" s="87"/>
      <c r="EZ105" s="87"/>
      <c r="FA105" s="87"/>
      <c r="FB105" s="87"/>
      <c r="FC105" s="87"/>
      <c r="FD105" s="87"/>
    </row>
    <row r="106" s="105" customFormat="1" ht="18.75" customHeight="1">
      <c r="A106" s="87"/>
      <c r="B106" s="91"/>
      <c r="C106" s="91"/>
      <c r="D106" s="91"/>
      <c r="E106" s="91"/>
      <c r="F106" s="91"/>
      <c r="G106" s="91"/>
      <c r="H106" s="91"/>
      <c r="I106" s="87"/>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87"/>
      <c r="AX106" s="87"/>
      <c r="AY106" s="87"/>
      <c r="AZ106" s="87"/>
      <c r="BA106" s="87"/>
      <c r="BB106" s="87"/>
      <c r="BC106" s="87"/>
      <c r="BD106" s="87"/>
      <c r="BE106" s="87"/>
      <c r="BF106" s="87"/>
      <c r="BG106" s="87"/>
      <c r="BH106" s="87"/>
      <c r="BI106" s="87"/>
      <c r="BJ106" s="87"/>
      <c r="BK106" s="87"/>
      <c r="BL106" s="87"/>
      <c r="BM106" s="87"/>
      <c r="BN106" s="87"/>
      <c r="BO106" s="87"/>
      <c r="BP106" s="87"/>
      <c r="BQ106" s="87"/>
      <c r="BR106" s="87"/>
      <c r="BS106" s="87"/>
      <c r="BT106" s="87"/>
      <c r="BU106" s="87"/>
      <c r="BV106" s="87"/>
      <c r="BW106" s="87"/>
      <c r="BX106" s="87"/>
      <c r="BY106" s="87"/>
      <c r="BZ106" s="87"/>
      <c r="CA106" s="87"/>
      <c r="CB106" s="87"/>
      <c r="CC106" s="87"/>
      <c r="CD106" s="87"/>
      <c r="CE106" s="87"/>
      <c r="CF106" s="87"/>
      <c r="CG106" s="87"/>
      <c r="CH106" s="87"/>
      <c r="CI106" s="87"/>
      <c r="CJ106" s="87"/>
      <c r="CK106" s="87"/>
      <c r="CL106" s="87"/>
      <c r="CM106" s="87"/>
      <c r="CN106" s="87"/>
      <c r="CO106" s="87"/>
      <c r="CP106" s="87"/>
      <c r="CQ106" s="87"/>
      <c r="CR106" s="87"/>
      <c r="CS106" s="87"/>
      <c r="CT106" s="87"/>
      <c r="CU106" s="87"/>
      <c r="CV106" s="87"/>
      <c r="CW106" s="87"/>
      <c r="CX106" s="87"/>
      <c r="CY106" s="87"/>
      <c r="CZ106" s="87"/>
      <c r="DA106" s="87"/>
      <c r="DB106" s="87"/>
      <c r="DC106" s="87"/>
      <c r="DD106" s="87"/>
      <c r="DE106" s="87"/>
      <c r="DF106" s="87"/>
      <c r="DG106" s="87"/>
      <c r="DH106" s="87"/>
      <c r="DI106" s="87"/>
      <c r="DJ106" s="87"/>
      <c r="DK106" s="87"/>
      <c r="DL106" s="87"/>
      <c r="DM106" s="87"/>
      <c r="DN106" s="87"/>
      <c r="DO106" s="87"/>
      <c r="DP106" s="87"/>
      <c r="DQ106" s="87"/>
      <c r="DR106" s="87"/>
      <c r="DS106" s="87"/>
      <c r="DT106" s="87"/>
      <c r="DU106" s="87"/>
      <c r="DV106" s="87"/>
      <c r="DW106" s="87"/>
      <c r="DX106" s="87"/>
      <c r="DY106" s="87"/>
      <c r="DZ106" s="87"/>
      <c r="EA106" s="87"/>
      <c r="EB106" s="87"/>
      <c r="EC106" s="87"/>
      <c r="ED106" s="87"/>
      <c r="EE106" s="87"/>
      <c r="EF106" s="87"/>
      <c r="EG106" s="87"/>
      <c r="EH106" s="87"/>
      <c r="EI106" s="87"/>
      <c r="EJ106" s="87"/>
      <c r="EK106" s="87"/>
      <c r="EL106" s="87"/>
      <c r="EM106" s="87"/>
      <c r="EN106" s="87"/>
      <c r="EO106" s="87"/>
      <c r="EP106" s="87"/>
      <c r="EQ106" s="87"/>
      <c r="ER106" s="87"/>
      <c r="ES106" s="87"/>
      <c r="ET106" s="87"/>
      <c r="EU106" s="87"/>
      <c r="EV106" s="87"/>
      <c r="EW106" s="87"/>
      <c r="EX106" s="87"/>
      <c r="EY106" s="87"/>
      <c r="EZ106" s="87"/>
      <c r="FA106" s="87"/>
      <c r="FB106" s="87"/>
      <c r="FC106" s="87"/>
      <c r="FD106" s="87"/>
    </row>
    <row r="107" s="105" customFormat="1" ht="18.75" customHeight="1">
      <c r="A107" s="87"/>
      <c r="B107" s="91"/>
      <c r="C107" s="91"/>
      <c r="D107" s="91"/>
      <c r="E107" s="91"/>
      <c r="F107" s="91"/>
      <c r="G107" s="91"/>
      <c r="H107" s="91"/>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87"/>
      <c r="AX107" s="87"/>
      <c r="AY107" s="87"/>
      <c r="AZ107" s="87"/>
      <c r="BA107" s="87"/>
      <c r="BB107" s="87"/>
      <c r="BC107" s="87"/>
      <c r="BD107" s="87"/>
      <c r="BE107" s="87"/>
      <c r="BF107" s="87"/>
      <c r="BG107" s="87"/>
      <c r="BH107" s="87"/>
      <c r="BI107" s="87"/>
      <c r="BJ107" s="87"/>
      <c r="BK107" s="87"/>
      <c r="BL107" s="87"/>
      <c r="BM107" s="87"/>
      <c r="BN107" s="87"/>
      <c r="BO107" s="87"/>
      <c r="BP107" s="87"/>
      <c r="BQ107" s="87"/>
      <c r="BR107" s="87"/>
      <c r="BS107" s="87"/>
      <c r="BT107" s="87"/>
      <c r="BU107" s="87"/>
      <c r="BV107" s="87"/>
      <c r="BW107" s="87"/>
      <c r="BX107" s="87"/>
      <c r="BY107" s="87"/>
      <c r="BZ107" s="87"/>
      <c r="CA107" s="87"/>
      <c r="CB107" s="87"/>
      <c r="CC107" s="87"/>
      <c r="CD107" s="87"/>
      <c r="CE107" s="87"/>
      <c r="CF107" s="87"/>
      <c r="CG107" s="87"/>
      <c r="CH107" s="87"/>
      <c r="CI107" s="87"/>
      <c r="CJ107" s="87"/>
      <c r="CK107" s="87"/>
      <c r="CL107" s="87"/>
      <c r="CM107" s="87"/>
      <c r="CN107" s="87"/>
      <c r="CO107" s="87"/>
      <c r="CP107" s="87"/>
      <c r="CQ107" s="87"/>
      <c r="CR107" s="87"/>
      <c r="CS107" s="87"/>
      <c r="CT107" s="87"/>
      <c r="CU107" s="87"/>
      <c r="CV107" s="87"/>
      <c r="CW107" s="87"/>
      <c r="CX107" s="87"/>
      <c r="CY107" s="87"/>
      <c r="CZ107" s="87"/>
      <c r="DA107" s="87"/>
      <c r="DB107" s="87"/>
      <c r="DC107" s="87"/>
      <c r="DD107" s="87"/>
      <c r="DE107" s="87"/>
      <c r="DF107" s="87"/>
      <c r="DG107" s="87"/>
      <c r="DH107" s="87"/>
      <c r="DI107" s="87"/>
      <c r="DJ107" s="87"/>
      <c r="DK107" s="87"/>
      <c r="DL107" s="87"/>
      <c r="DM107" s="87"/>
      <c r="DN107" s="87"/>
      <c r="DO107" s="87"/>
      <c r="DP107" s="87"/>
      <c r="DQ107" s="87"/>
      <c r="DR107" s="87"/>
      <c r="DS107" s="87"/>
      <c r="DT107" s="87"/>
      <c r="DU107" s="87"/>
      <c r="DV107" s="87"/>
      <c r="DW107" s="87"/>
      <c r="DX107" s="87"/>
      <c r="DY107" s="87"/>
      <c r="DZ107" s="87"/>
      <c r="EA107" s="87"/>
      <c r="EB107" s="87"/>
      <c r="EC107" s="87"/>
      <c r="ED107" s="87"/>
      <c r="EE107" s="87"/>
      <c r="EF107" s="87"/>
      <c r="EG107" s="87"/>
      <c r="EH107" s="87"/>
      <c r="EI107" s="87"/>
      <c r="EJ107" s="87"/>
      <c r="EK107" s="87"/>
      <c r="EL107" s="87"/>
      <c r="EM107" s="87"/>
      <c r="EN107" s="87"/>
      <c r="EO107" s="87"/>
      <c r="EP107" s="87"/>
      <c r="EQ107" s="87"/>
      <c r="ER107" s="87"/>
      <c r="ES107" s="87"/>
      <c r="ET107" s="87"/>
      <c r="EU107" s="87"/>
      <c r="EV107" s="87"/>
      <c r="EW107" s="87"/>
      <c r="EX107" s="87"/>
      <c r="EY107" s="87"/>
      <c r="EZ107" s="87"/>
      <c r="FA107" s="87"/>
      <c r="FB107" s="87"/>
      <c r="FC107" s="87"/>
      <c r="FD107" s="87"/>
    </row>
    <row r="108" s="105" customFormat="1" ht="18.75" customHeight="1">
      <c r="A108" s="87"/>
      <c r="B108" s="91"/>
      <c r="C108" s="91"/>
      <c r="D108" s="91"/>
      <c r="E108" s="91"/>
      <c r="F108" s="91"/>
      <c r="G108" s="91"/>
      <c r="H108" s="91"/>
      <c r="I108" s="87"/>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87"/>
      <c r="AX108" s="87"/>
      <c r="AY108" s="87"/>
      <c r="AZ108" s="87"/>
      <c r="BA108" s="87"/>
      <c r="BB108" s="87"/>
      <c r="BC108" s="87"/>
      <c r="BD108" s="87"/>
      <c r="BE108" s="87"/>
      <c r="BF108" s="87"/>
      <c r="BG108" s="87"/>
      <c r="BH108" s="87"/>
      <c r="BI108" s="87"/>
      <c r="BJ108" s="87"/>
      <c r="BK108" s="87"/>
      <c r="BL108" s="87"/>
      <c r="BM108" s="87"/>
      <c r="BN108" s="87"/>
      <c r="BO108" s="87"/>
      <c r="BP108" s="87"/>
      <c r="BQ108" s="87"/>
      <c r="BR108" s="87"/>
      <c r="BS108" s="87"/>
      <c r="BT108" s="87"/>
      <c r="BU108" s="87"/>
      <c r="BV108" s="87"/>
      <c r="BW108" s="87"/>
      <c r="BX108" s="87"/>
      <c r="BY108" s="87"/>
      <c r="BZ108" s="87"/>
      <c r="CA108" s="87"/>
      <c r="CB108" s="87"/>
      <c r="CC108" s="87"/>
      <c r="CD108" s="87"/>
      <c r="CE108" s="87"/>
      <c r="CF108" s="87"/>
      <c r="CG108" s="87"/>
      <c r="CH108" s="87"/>
      <c r="CI108" s="87"/>
      <c r="CJ108" s="87"/>
      <c r="CK108" s="87"/>
      <c r="CL108" s="87"/>
      <c r="CM108" s="87"/>
      <c r="CN108" s="87"/>
      <c r="CO108" s="87"/>
      <c r="CP108" s="87"/>
      <c r="CQ108" s="87"/>
      <c r="CR108" s="87"/>
      <c r="CS108" s="87"/>
      <c r="CT108" s="87"/>
      <c r="CU108" s="87"/>
      <c r="CV108" s="87"/>
      <c r="CW108" s="87"/>
      <c r="CX108" s="87"/>
      <c r="CY108" s="87"/>
      <c r="CZ108" s="87"/>
      <c r="DA108" s="87"/>
      <c r="DB108" s="87"/>
      <c r="DC108" s="87"/>
      <c r="DD108" s="87"/>
      <c r="DE108" s="87"/>
      <c r="DF108" s="87"/>
      <c r="DG108" s="87"/>
      <c r="DH108" s="87"/>
      <c r="DI108" s="87"/>
      <c r="DJ108" s="87"/>
      <c r="DK108" s="87"/>
      <c r="DL108" s="87"/>
      <c r="DM108" s="87"/>
      <c r="DN108" s="87"/>
      <c r="DO108" s="87"/>
      <c r="DP108" s="87"/>
      <c r="DQ108" s="87"/>
      <c r="DR108" s="87"/>
      <c r="DS108" s="87"/>
      <c r="DT108" s="87"/>
      <c r="DU108" s="87"/>
      <c r="DV108" s="87"/>
      <c r="DW108" s="87"/>
      <c r="DX108" s="87"/>
      <c r="DY108" s="87"/>
      <c r="DZ108" s="87"/>
      <c r="EA108" s="87"/>
      <c r="EB108" s="87"/>
      <c r="EC108" s="87"/>
      <c r="ED108" s="87"/>
      <c r="EE108" s="87"/>
      <c r="EF108" s="87"/>
      <c r="EG108" s="87"/>
      <c r="EH108" s="87"/>
      <c r="EI108" s="87"/>
      <c r="EJ108" s="87"/>
      <c r="EK108" s="87"/>
      <c r="EL108" s="87"/>
      <c r="EM108" s="87"/>
      <c r="EN108" s="87"/>
      <c r="EO108" s="87"/>
      <c r="EP108" s="87"/>
      <c r="EQ108" s="87"/>
      <c r="ER108" s="87"/>
      <c r="ES108" s="87"/>
      <c r="ET108" s="87"/>
      <c r="EU108" s="87"/>
      <c r="EV108" s="87"/>
      <c r="EW108" s="87"/>
      <c r="EX108" s="87"/>
      <c r="EY108" s="87"/>
      <c r="EZ108" s="87"/>
      <c r="FA108" s="87"/>
      <c r="FB108" s="87"/>
      <c r="FC108" s="87"/>
      <c r="FD108" s="87"/>
    </row>
    <row r="109" s="105" customFormat="1" ht="18.75" customHeight="1">
      <c r="A109" s="87"/>
      <c r="B109" s="91"/>
      <c r="C109" s="91"/>
      <c r="D109" s="91"/>
      <c r="E109" s="91"/>
      <c r="F109" s="91"/>
      <c r="G109" s="91"/>
      <c r="H109" s="91"/>
      <c r="I109" s="87"/>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87"/>
      <c r="AX109" s="87"/>
      <c r="AY109" s="87"/>
      <c r="AZ109" s="87"/>
      <c r="BA109" s="87"/>
      <c r="BB109" s="87"/>
      <c r="BC109" s="87"/>
      <c r="BD109" s="87"/>
      <c r="BE109" s="87"/>
      <c r="BF109" s="87"/>
      <c r="BG109" s="87"/>
      <c r="BH109" s="87"/>
      <c r="BI109" s="87"/>
      <c r="BJ109" s="87"/>
      <c r="BK109" s="87"/>
      <c r="BL109" s="87"/>
      <c r="BM109" s="87"/>
      <c r="BN109" s="87"/>
      <c r="BO109" s="87"/>
      <c r="BP109" s="87"/>
      <c r="BQ109" s="87"/>
      <c r="BR109" s="87"/>
      <c r="BS109" s="87"/>
      <c r="BT109" s="87"/>
      <c r="BU109" s="87"/>
      <c r="BV109" s="87"/>
      <c r="BW109" s="87"/>
      <c r="BX109" s="87"/>
      <c r="BY109" s="87"/>
      <c r="BZ109" s="87"/>
      <c r="CA109" s="87"/>
      <c r="CB109" s="87"/>
      <c r="CC109" s="87"/>
      <c r="CD109" s="87"/>
      <c r="CE109" s="87"/>
      <c r="CF109" s="87"/>
      <c r="CG109" s="87"/>
      <c r="CH109" s="87"/>
      <c r="CI109" s="87"/>
      <c r="CJ109" s="87"/>
      <c r="CK109" s="87"/>
      <c r="CL109" s="87"/>
      <c r="CM109" s="87"/>
      <c r="CN109" s="87"/>
      <c r="CO109" s="87"/>
      <c r="CP109" s="87"/>
      <c r="CQ109" s="87"/>
      <c r="CR109" s="87"/>
      <c r="CS109" s="87"/>
      <c r="CT109" s="87"/>
      <c r="CU109" s="87"/>
      <c r="CV109" s="87"/>
      <c r="CW109" s="87"/>
      <c r="CX109" s="87"/>
      <c r="CY109" s="87"/>
      <c r="CZ109" s="87"/>
      <c r="DA109" s="87"/>
      <c r="DB109" s="87"/>
      <c r="DC109" s="87"/>
      <c r="DD109" s="87"/>
      <c r="DE109" s="87"/>
      <c r="DF109" s="87"/>
      <c r="DG109" s="87"/>
      <c r="DH109" s="87"/>
      <c r="DI109" s="87"/>
      <c r="DJ109" s="87"/>
      <c r="DK109" s="87"/>
      <c r="DL109" s="87"/>
      <c r="DM109" s="87"/>
      <c r="DN109" s="87"/>
      <c r="DO109" s="87"/>
      <c r="DP109" s="87"/>
      <c r="DQ109" s="87"/>
      <c r="DR109" s="87"/>
      <c r="DS109" s="87"/>
      <c r="DT109" s="87"/>
      <c r="DU109" s="87"/>
      <c r="DV109" s="87"/>
      <c r="DW109" s="87"/>
      <c r="DX109" s="87"/>
      <c r="DY109" s="87"/>
      <c r="DZ109" s="87"/>
      <c r="EA109" s="87"/>
      <c r="EB109" s="87"/>
      <c r="EC109" s="87"/>
      <c r="ED109" s="87"/>
      <c r="EE109" s="87"/>
      <c r="EF109" s="87"/>
      <c r="EG109" s="87"/>
      <c r="EH109" s="87"/>
      <c r="EI109" s="87"/>
      <c r="EJ109" s="87"/>
      <c r="EK109" s="87"/>
      <c r="EL109" s="87"/>
      <c r="EM109" s="87"/>
      <c r="EN109" s="87"/>
      <c r="EO109" s="87"/>
      <c r="EP109" s="87"/>
      <c r="EQ109" s="87"/>
      <c r="ER109" s="87"/>
      <c r="ES109" s="87"/>
      <c r="ET109" s="87"/>
      <c r="EU109" s="87"/>
      <c r="EV109" s="87"/>
      <c r="EW109" s="87"/>
      <c r="EX109" s="87"/>
      <c r="EY109" s="87"/>
      <c r="EZ109" s="87"/>
      <c r="FA109" s="87"/>
      <c r="FB109" s="87"/>
      <c r="FC109" s="87"/>
      <c r="FD109" s="87"/>
    </row>
    <row r="110" s="105" customFormat="1" ht="18.75" customHeight="1">
      <c r="A110" s="87"/>
      <c r="B110" s="91"/>
      <c r="C110" s="91"/>
      <c r="D110" s="91"/>
      <c r="E110" s="91"/>
      <c r="F110" s="91"/>
      <c r="G110" s="91"/>
      <c r="H110" s="91"/>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87"/>
      <c r="AX110" s="87"/>
      <c r="AY110" s="87"/>
      <c r="AZ110" s="87"/>
      <c r="BA110" s="87"/>
      <c r="BB110" s="87"/>
      <c r="BC110" s="87"/>
      <c r="BD110" s="87"/>
      <c r="BE110" s="87"/>
      <c r="BF110" s="87"/>
      <c r="BG110" s="87"/>
      <c r="BH110" s="87"/>
      <c r="BI110" s="87"/>
      <c r="BJ110" s="87"/>
      <c r="BK110" s="87"/>
      <c r="BL110" s="87"/>
      <c r="BM110" s="87"/>
      <c r="BN110" s="87"/>
      <c r="BO110" s="87"/>
      <c r="BP110" s="87"/>
      <c r="BQ110" s="87"/>
      <c r="BR110" s="87"/>
      <c r="BS110" s="87"/>
      <c r="BT110" s="87"/>
      <c r="BU110" s="87"/>
      <c r="BV110" s="87"/>
      <c r="BW110" s="87"/>
      <c r="BX110" s="87"/>
      <c r="BY110" s="87"/>
      <c r="BZ110" s="87"/>
      <c r="CA110" s="87"/>
      <c r="CB110" s="87"/>
      <c r="CC110" s="87"/>
      <c r="CD110" s="87"/>
      <c r="CE110" s="87"/>
      <c r="CF110" s="87"/>
      <c r="CG110" s="87"/>
      <c r="CH110" s="87"/>
      <c r="CI110" s="87"/>
      <c r="CJ110" s="87"/>
      <c r="CK110" s="87"/>
      <c r="CL110" s="87"/>
      <c r="CM110" s="87"/>
      <c r="CN110" s="87"/>
      <c r="CO110" s="87"/>
      <c r="CP110" s="87"/>
      <c r="CQ110" s="87"/>
      <c r="CR110" s="87"/>
      <c r="CS110" s="87"/>
      <c r="CT110" s="87"/>
      <c r="CU110" s="87"/>
      <c r="CV110" s="87"/>
      <c r="CW110" s="87"/>
      <c r="CX110" s="87"/>
      <c r="CY110" s="87"/>
      <c r="CZ110" s="87"/>
      <c r="DA110" s="87"/>
      <c r="DB110" s="87"/>
      <c r="DC110" s="87"/>
      <c r="DD110" s="87"/>
      <c r="DE110" s="87"/>
      <c r="DF110" s="87"/>
      <c r="DG110" s="87"/>
      <c r="DH110" s="87"/>
      <c r="DI110" s="87"/>
      <c r="DJ110" s="87"/>
      <c r="DK110" s="87"/>
      <c r="DL110" s="87"/>
      <c r="DM110" s="87"/>
      <c r="DN110" s="87"/>
      <c r="DO110" s="87"/>
      <c r="DP110" s="87"/>
      <c r="DQ110" s="87"/>
      <c r="DR110" s="87"/>
      <c r="DS110" s="87"/>
      <c r="DT110" s="87"/>
      <c r="DU110" s="87"/>
      <c r="DV110" s="87"/>
      <c r="DW110" s="87"/>
      <c r="DX110" s="87"/>
      <c r="DY110" s="87"/>
      <c r="DZ110" s="87"/>
      <c r="EA110" s="87"/>
      <c r="EB110" s="87"/>
      <c r="EC110" s="87"/>
      <c r="ED110" s="87"/>
      <c r="EE110" s="87"/>
      <c r="EF110" s="87"/>
      <c r="EG110" s="87"/>
      <c r="EH110" s="87"/>
      <c r="EI110" s="87"/>
      <c r="EJ110" s="87"/>
      <c r="EK110" s="87"/>
      <c r="EL110" s="87"/>
      <c r="EM110" s="87"/>
      <c r="EN110" s="87"/>
      <c r="EO110" s="87"/>
      <c r="EP110" s="87"/>
      <c r="EQ110" s="87"/>
      <c r="ER110" s="87"/>
      <c r="ES110" s="87"/>
      <c r="ET110" s="87"/>
      <c r="EU110" s="87"/>
      <c r="EV110" s="87"/>
      <c r="EW110" s="87"/>
      <c r="EX110" s="87"/>
      <c r="EY110" s="87"/>
      <c r="EZ110" s="87"/>
      <c r="FA110" s="87"/>
      <c r="FB110" s="87"/>
      <c r="FC110" s="87"/>
      <c r="FD110" s="87"/>
    </row>
    <row r="111" s="105" customFormat="1" ht="18.75" customHeight="1">
      <c r="A111" s="87"/>
      <c r="B111" s="91"/>
      <c r="C111" s="91"/>
      <c r="D111" s="91"/>
      <c r="E111" s="91"/>
      <c r="F111" s="91"/>
      <c r="G111" s="91"/>
      <c r="H111" s="91"/>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87"/>
      <c r="AX111" s="87"/>
      <c r="AY111" s="87"/>
      <c r="AZ111" s="87"/>
      <c r="BA111" s="87"/>
      <c r="BB111" s="87"/>
      <c r="BC111" s="87"/>
      <c r="BD111" s="87"/>
      <c r="BE111" s="87"/>
      <c r="BF111" s="87"/>
      <c r="BG111" s="87"/>
      <c r="BH111" s="87"/>
      <c r="BI111" s="87"/>
      <c r="BJ111" s="87"/>
      <c r="BK111" s="87"/>
      <c r="BL111" s="87"/>
      <c r="BM111" s="87"/>
      <c r="BN111" s="87"/>
      <c r="BO111" s="87"/>
      <c r="BP111" s="87"/>
      <c r="BQ111" s="87"/>
      <c r="BR111" s="87"/>
      <c r="BS111" s="87"/>
      <c r="BT111" s="87"/>
      <c r="BU111" s="87"/>
      <c r="BV111" s="87"/>
      <c r="BW111" s="87"/>
      <c r="BX111" s="87"/>
      <c r="BY111" s="87"/>
      <c r="BZ111" s="87"/>
      <c r="CA111" s="87"/>
      <c r="CB111" s="87"/>
      <c r="CC111" s="87"/>
      <c r="CD111" s="87"/>
      <c r="CE111" s="87"/>
      <c r="CF111" s="87"/>
      <c r="CG111" s="87"/>
      <c r="CH111" s="87"/>
      <c r="CI111" s="87"/>
      <c r="CJ111" s="87"/>
      <c r="CK111" s="87"/>
      <c r="CL111" s="87"/>
      <c r="CM111" s="87"/>
      <c r="CN111" s="87"/>
      <c r="CO111" s="87"/>
      <c r="CP111" s="87"/>
      <c r="CQ111" s="87"/>
      <c r="CR111" s="87"/>
      <c r="CS111" s="87"/>
      <c r="CT111" s="87"/>
      <c r="CU111" s="87"/>
      <c r="CV111" s="87"/>
      <c r="CW111" s="87"/>
      <c r="CX111" s="87"/>
      <c r="CY111" s="87"/>
      <c r="CZ111" s="87"/>
      <c r="DA111" s="87"/>
      <c r="DB111" s="87"/>
      <c r="DC111" s="87"/>
      <c r="DD111" s="87"/>
      <c r="DE111" s="87"/>
      <c r="DF111" s="87"/>
      <c r="DG111" s="87"/>
      <c r="DH111" s="87"/>
      <c r="DI111" s="87"/>
      <c r="DJ111" s="87"/>
      <c r="DK111" s="87"/>
      <c r="DL111" s="87"/>
      <c r="DM111" s="87"/>
      <c r="DN111" s="87"/>
      <c r="DO111" s="87"/>
      <c r="DP111" s="87"/>
      <c r="DQ111" s="87"/>
      <c r="DR111" s="87"/>
      <c r="DS111" s="87"/>
      <c r="DT111" s="87"/>
      <c r="DU111" s="87"/>
      <c r="DV111" s="87"/>
      <c r="DW111" s="87"/>
      <c r="DX111" s="87"/>
      <c r="DY111" s="87"/>
      <c r="DZ111" s="87"/>
      <c r="EA111" s="87"/>
      <c r="EB111" s="87"/>
      <c r="EC111" s="87"/>
      <c r="ED111" s="87"/>
      <c r="EE111" s="87"/>
      <c r="EF111" s="87"/>
      <c r="EG111" s="87"/>
      <c r="EH111" s="87"/>
      <c r="EI111" s="87"/>
      <c r="EJ111" s="87"/>
      <c r="EK111" s="87"/>
      <c r="EL111" s="87"/>
      <c r="EM111" s="87"/>
      <c r="EN111" s="87"/>
      <c r="EO111" s="87"/>
      <c r="EP111" s="87"/>
      <c r="EQ111" s="87"/>
      <c r="ER111" s="87"/>
      <c r="ES111" s="87"/>
      <c r="ET111" s="87"/>
      <c r="EU111" s="87"/>
      <c r="EV111" s="87"/>
      <c r="EW111" s="87"/>
      <c r="EX111" s="87"/>
      <c r="EY111" s="87"/>
      <c r="EZ111" s="87"/>
      <c r="FA111" s="87"/>
      <c r="FB111" s="87"/>
      <c r="FC111" s="87"/>
      <c r="FD111" s="87"/>
    </row>
    <row r="112" s="105" customFormat="1" ht="18.75" customHeight="1">
      <c r="A112" s="87"/>
      <c r="B112" s="91"/>
      <c r="C112" s="91"/>
      <c r="D112" s="91"/>
      <c r="E112" s="91"/>
      <c r="F112" s="91"/>
      <c r="G112" s="91"/>
      <c r="H112" s="91"/>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7"/>
      <c r="AN112" s="87"/>
      <c r="AO112" s="87"/>
      <c r="AP112" s="87"/>
      <c r="AQ112" s="87"/>
      <c r="AR112" s="87"/>
      <c r="AS112" s="87"/>
      <c r="AT112" s="87"/>
      <c r="AU112" s="87"/>
      <c r="AV112" s="87"/>
      <c r="AW112" s="87"/>
      <c r="AX112" s="87"/>
      <c r="AY112" s="87"/>
      <c r="AZ112" s="87"/>
      <c r="BA112" s="87"/>
      <c r="BB112" s="87"/>
      <c r="BC112" s="87"/>
      <c r="BD112" s="87"/>
      <c r="BE112" s="87"/>
      <c r="BF112" s="87"/>
      <c r="BG112" s="87"/>
      <c r="BH112" s="87"/>
      <c r="BI112" s="87"/>
      <c r="BJ112" s="87"/>
      <c r="BK112" s="87"/>
      <c r="BL112" s="87"/>
      <c r="BM112" s="87"/>
      <c r="BN112" s="87"/>
      <c r="BO112" s="87"/>
      <c r="BP112" s="87"/>
      <c r="BQ112" s="87"/>
      <c r="BR112" s="87"/>
      <c r="BS112" s="87"/>
      <c r="BT112" s="87"/>
      <c r="BU112" s="87"/>
      <c r="BV112" s="87"/>
      <c r="BW112" s="87"/>
      <c r="BX112" s="87"/>
      <c r="BY112" s="87"/>
      <c r="BZ112" s="87"/>
      <c r="CA112" s="87"/>
      <c r="CB112" s="87"/>
      <c r="CC112" s="87"/>
      <c r="CD112" s="87"/>
      <c r="CE112" s="87"/>
      <c r="CF112" s="87"/>
      <c r="CG112" s="87"/>
      <c r="CH112" s="87"/>
      <c r="CI112" s="87"/>
      <c r="CJ112" s="87"/>
      <c r="CK112" s="87"/>
      <c r="CL112" s="87"/>
      <c r="CM112" s="87"/>
      <c r="CN112" s="87"/>
      <c r="CO112" s="87"/>
      <c r="CP112" s="87"/>
      <c r="CQ112" s="87"/>
      <c r="CR112" s="87"/>
      <c r="CS112" s="87"/>
      <c r="CT112" s="87"/>
      <c r="CU112" s="87"/>
      <c r="CV112" s="87"/>
      <c r="CW112" s="87"/>
      <c r="CX112" s="87"/>
      <c r="CY112" s="87"/>
      <c r="CZ112" s="87"/>
      <c r="DA112" s="87"/>
      <c r="DB112" s="87"/>
      <c r="DC112" s="87"/>
      <c r="DD112" s="87"/>
      <c r="DE112" s="87"/>
      <c r="DF112" s="87"/>
      <c r="DG112" s="87"/>
      <c r="DH112" s="87"/>
      <c r="DI112" s="87"/>
      <c r="DJ112" s="87"/>
      <c r="DK112" s="87"/>
      <c r="DL112" s="87"/>
      <c r="DM112" s="87"/>
      <c r="DN112" s="87"/>
      <c r="DO112" s="87"/>
      <c r="DP112" s="87"/>
      <c r="DQ112" s="87"/>
      <c r="DR112" s="87"/>
      <c r="DS112" s="87"/>
      <c r="DT112" s="87"/>
      <c r="DU112" s="87"/>
      <c r="DV112" s="87"/>
      <c r="DW112" s="87"/>
      <c r="DX112" s="87"/>
      <c r="DY112" s="87"/>
      <c r="DZ112" s="87"/>
      <c r="EA112" s="87"/>
      <c r="EB112" s="87"/>
      <c r="EC112" s="87"/>
      <c r="ED112" s="87"/>
      <c r="EE112" s="87"/>
      <c r="EF112" s="87"/>
      <c r="EG112" s="87"/>
      <c r="EH112" s="87"/>
      <c r="EI112" s="87"/>
      <c r="EJ112" s="87"/>
      <c r="EK112" s="87"/>
      <c r="EL112" s="87"/>
      <c r="EM112" s="87"/>
      <c r="EN112" s="87"/>
      <c r="EO112" s="87"/>
      <c r="EP112" s="87"/>
      <c r="EQ112" s="87"/>
      <c r="ER112" s="87"/>
      <c r="ES112" s="87"/>
      <c r="ET112" s="87"/>
      <c r="EU112" s="87"/>
      <c r="EV112" s="87"/>
      <c r="EW112" s="87"/>
      <c r="EX112" s="87"/>
      <c r="EY112" s="87"/>
      <c r="EZ112" s="87"/>
      <c r="FA112" s="87"/>
      <c r="FB112" s="87"/>
      <c r="FC112" s="87"/>
      <c r="FD112" s="87"/>
    </row>
    <row r="113" s="105" customFormat="1" ht="18.75" customHeight="1">
      <c r="A113" s="87"/>
      <c r="B113" s="91"/>
      <c r="C113" s="91"/>
      <c r="D113" s="91"/>
      <c r="E113" s="91"/>
      <c r="F113" s="91"/>
      <c r="G113" s="91"/>
      <c r="H113" s="91"/>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87"/>
      <c r="AX113" s="87"/>
      <c r="AY113" s="87"/>
      <c r="AZ113" s="87"/>
      <c r="BA113" s="87"/>
      <c r="BB113" s="87"/>
      <c r="BC113" s="87"/>
      <c r="BD113" s="87"/>
      <c r="BE113" s="87"/>
      <c r="BF113" s="87"/>
      <c r="BG113" s="87"/>
      <c r="BH113" s="87"/>
      <c r="BI113" s="87"/>
      <c r="BJ113" s="87"/>
      <c r="BK113" s="87"/>
      <c r="BL113" s="87"/>
      <c r="BM113" s="87"/>
      <c r="BN113" s="87"/>
      <c r="BO113" s="87"/>
      <c r="BP113" s="87"/>
      <c r="BQ113" s="87"/>
      <c r="BR113" s="87"/>
      <c r="BS113" s="87"/>
      <c r="BT113" s="87"/>
      <c r="BU113" s="87"/>
      <c r="BV113" s="87"/>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c r="CZ113" s="87"/>
      <c r="DA113" s="87"/>
      <c r="DB113" s="87"/>
      <c r="DC113" s="87"/>
      <c r="DD113" s="87"/>
      <c r="DE113" s="87"/>
      <c r="DF113" s="87"/>
      <c r="DG113" s="87"/>
      <c r="DH113" s="87"/>
      <c r="DI113" s="87"/>
      <c r="DJ113" s="87"/>
      <c r="DK113" s="87"/>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87"/>
      <c r="EZ113" s="87"/>
      <c r="FA113" s="87"/>
      <c r="FB113" s="87"/>
      <c r="FC113" s="87"/>
      <c r="FD113" s="87"/>
    </row>
    <row r="114" s="105" customFormat="1" ht="18.75" customHeight="1">
      <c r="A114" s="87"/>
      <c r="B114" s="91"/>
      <c r="C114" s="91"/>
      <c r="D114" s="91"/>
      <c r="E114" s="91"/>
      <c r="F114" s="91"/>
      <c r="G114" s="91"/>
      <c r="H114" s="91"/>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87"/>
      <c r="BI114" s="87"/>
      <c r="BJ114" s="87"/>
      <c r="BK114" s="87"/>
      <c r="BL114" s="87"/>
      <c r="BM114" s="87"/>
      <c r="BN114" s="87"/>
      <c r="BO114" s="87"/>
      <c r="BP114" s="87"/>
      <c r="BQ114" s="87"/>
      <c r="BR114" s="87"/>
      <c r="BS114" s="87"/>
      <c r="BT114" s="87"/>
      <c r="BU114" s="87"/>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c r="CZ114" s="87"/>
      <c r="DA114" s="87"/>
      <c r="DB114" s="87"/>
      <c r="DC114" s="87"/>
      <c r="DD114" s="87"/>
      <c r="DE114" s="87"/>
      <c r="DF114" s="87"/>
      <c r="DG114" s="87"/>
      <c r="DH114" s="87"/>
      <c r="DI114" s="87"/>
      <c r="DJ114" s="87"/>
      <c r="DK114" s="87"/>
      <c r="DL114" s="87"/>
      <c r="DM114" s="87"/>
      <c r="DN114" s="87"/>
      <c r="DO114" s="87"/>
      <c r="DP114" s="87"/>
      <c r="DQ114" s="87"/>
      <c r="DR114" s="87"/>
      <c r="DS114" s="87"/>
      <c r="DT114" s="87"/>
      <c r="DU114" s="87"/>
      <c r="DV114" s="87"/>
      <c r="DW114" s="87"/>
      <c r="DX114" s="87"/>
      <c r="DY114" s="87"/>
      <c r="DZ114" s="87"/>
      <c r="EA114" s="87"/>
      <c r="EB114" s="87"/>
      <c r="EC114" s="87"/>
      <c r="ED114" s="87"/>
      <c r="EE114" s="87"/>
      <c r="EF114" s="87"/>
      <c r="EG114" s="87"/>
      <c r="EH114" s="87"/>
      <c r="EI114" s="87"/>
      <c r="EJ114" s="87"/>
      <c r="EK114" s="87"/>
      <c r="EL114" s="87"/>
      <c r="EM114" s="87"/>
      <c r="EN114" s="87"/>
      <c r="EO114" s="87"/>
      <c r="EP114" s="87"/>
      <c r="EQ114" s="87"/>
      <c r="ER114" s="87"/>
      <c r="ES114" s="87"/>
      <c r="ET114" s="87"/>
      <c r="EU114" s="87"/>
      <c r="EV114" s="87"/>
      <c r="EW114" s="87"/>
      <c r="EX114" s="87"/>
      <c r="EY114" s="87"/>
      <c r="EZ114" s="87"/>
      <c r="FA114" s="87"/>
      <c r="FB114" s="87"/>
      <c r="FC114" s="87"/>
      <c r="FD114" s="87"/>
    </row>
    <row r="115" s="105" customFormat="1" ht="18.75" customHeight="1">
      <c r="A115" s="87"/>
      <c r="B115" s="91"/>
      <c r="C115" s="91"/>
      <c r="D115" s="91"/>
      <c r="E115" s="91"/>
      <c r="F115" s="91"/>
      <c r="G115" s="91"/>
      <c r="H115" s="91"/>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87"/>
      <c r="AX115" s="87"/>
      <c r="AY115" s="87"/>
      <c r="AZ115" s="87"/>
      <c r="BA115" s="87"/>
      <c r="BB115" s="87"/>
      <c r="BC115" s="87"/>
      <c r="BD115" s="87"/>
      <c r="BE115" s="87"/>
      <c r="BF115" s="87"/>
      <c r="BG115" s="87"/>
      <c r="BH115" s="87"/>
      <c r="BI115" s="87"/>
      <c r="BJ115" s="87"/>
      <c r="BK115" s="87"/>
      <c r="BL115" s="87"/>
      <c r="BM115" s="87"/>
      <c r="BN115" s="87"/>
      <c r="BO115" s="87"/>
      <c r="BP115" s="87"/>
      <c r="BQ115" s="87"/>
      <c r="BR115" s="87"/>
      <c r="BS115" s="87"/>
      <c r="BT115" s="87"/>
      <c r="BU115" s="87"/>
      <c r="BV115" s="87"/>
      <c r="BW115" s="87"/>
      <c r="BX115" s="87"/>
      <c r="BY115" s="87"/>
      <c r="BZ115" s="87"/>
      <c r="CA115" s="87"/>
      <c r="CB115" s="87"/>
      <c r="CC115" s="87"/>
      <c r="CD115" s="87"/>
      <c r="CE115" s="87"/>
      <c r="CF115" s="87"/>
      <c r="CG115" s="87"/>
      <c r="CH115" s="87"/>
      <c r="CI115" s="87"/>
      <c r="CJ115" s="87"/>
      <c r="CK115" s="87"/>
      <c r="CL115" s="87"/>
      <c r="CM115" s="87"/>
      <c r="CN115" s="87"/>
      <c r="CO115" s="87"/>
      <c r="CP115" s="87"/>
      <c r="CQ115" s="87"/>
      <c r="CR115" s="87"/>
      <c r="CS115" s="87"/>
      <c r="CT115" s="87"/>
      <c r="CU115" s="87"/>
      <c r="CV115" s="87"/>
      <c r="CW115" s="87"/>
      <c r="CX115" s="87"/>
      <c r="CY115" s="87"/>
      <c r="CZ115" s="87"/>
      <c r="DA115" s="87"/>
      <c r="DB115" s="87"/>
      <c r="DC115" s="87"/>
      <c r="DD115" s="87"/>
      <c r="DE115" s="87"/>
      <c r="DF115" s="87"/>
      <c r="DG115" s="87"/>
      <c r="DH115" s="87"/>
      <c r="DI115" s="87"/>
      <c r="DJ115" s="87"/>
      <c r="DK115" s="87"/>
      <c r="DL115" s="87"/>
      <c r="DM115" s="87"/>
      <c r="DN115" s="87"/>
      <c r="DO115" s="87"/>
      <c r="DP115" s="87"/>
      <c r="DQ115" s="87"/>
      <c r="DR115" s="87"/>
      <c r="DS115" s="87"/>
      <c r="DT115" s="87"/>
      <c r="DU115" s="87"/>
      <c r="DV115" s="87"/>
      <c r="DW115" s="87"/>
      <c r="DX115" s="87"/>
      <c r="DY115" s="87"/>
      <c r="DZ115" s="87"/>
      <c r="EA115" s="87"/>
      <c r="EB115" s="87"/>
      <c r="EC115" s="87"/>
      <c r="ED115" s="87"/>
      <c r="EE115" s="87"/>
      <c r="EF115" s="87"/>
      <c r="EG115" s="87"/>
      <c r="EH115" s="87"/>
      <c r="EI115" s="87"/>
      <c r="EJ115" s="87"/>
      <c r="EK115" s="87"/>
      <c r="EL115" s="87"/>
      <c r="EM115" s="87"/>
      <c r="EN115" s="87"/>
      <c r="EO115" s="87"/>
      <c r="EP115" s="87"/>
      <c r="EQ115" s="87"/>
      <c r="ER115" s="87"/>
      <c r="ES115" s="87"/>
      <c r="ET115" s="87"/>
      <c r="EU115" s="87"/>
      <c r="EV115" s="87"/>
      <c r="EW115" s="87"/>
      <c r="EX115" s="87"/>
      <c r="EY115" s="87"/>
      <c r="EZ115" s="87"/>
      <c r="FA115" s="87"/>
      <c r="FB115" s="87"/>
      <c r="FC115" s="87"/>
      <c r="FD115" s="87"/>
    </row>
    <row r="116" s="105" customFormat="1" ht="18.75" customHeight="1">
      <c r="A116" s="87"/>
      <c r="B116" s="91"/>
      <c r="C116" s="91"/>
      <c r="D116" s="91"/>
      <c r="E116" s="91"/>
      <c r="F116" s="91"/>
      <c r="G116" s="91"/>
      <c r="H116" s="91"/>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87"/>
      <c r="AX116" s="87"/>
      <c r="AY116" s="87"/>
      <c r="AZ116" s="87"/>
      <c r="BA116" s="87"/>
      <c r="BB116" s="87"/>
      <c r="BC116" s="87"/>
      <c r="BD116" s="87"/>
      <c r="BE116" s="87"/>
      <c r="BF116" s="87"/>
      <c r="BG116" s="87"/>
      <c r="BH116" s="87"/>
      <c r="BI116" s="87"/>
      <c r="BJ116" s="87"/>
      <c r="BK116" s="87"/>
      <c r="BL116" s="87"/>
      <c r="BM116" s="87"/>
      <c r="BN116" s="87"/>
      <c r="BO116" s="87"/>
      <c r="BP116" s="87"/>
      <c r="BQ116" s="87"/>
      <c r="BR116" s="87"/>
      <c r="BS116" s="87"/>
      <c r="BT116" s="87"/>
      <c r="BU116" s="87"/>
      <c r="BV116" s="87"/>
      <c r="BW116" s="87"/>
      <c r="BX116" s="87"/>
      <c r="BY116" s="87"/>
      <c r="BZ116" s="87"/>
      <c r="CA116" s="87"/>
      <c r="CB116" s="87"/>
      <c r="CC116" s="87"/>
      <c r="CD116" s="87"/>
      <c r="CE116" s="87"/>
      <c r="CF116" s="87"/>
      <c r="CG116" s="87"/>
      <c r="CH116" s="87"/>
      <c r="CI116" s="87"/>
      <c r="CJ116" s="87"/>
      <c r="CK116" s="87"/>
      <c r="CL116" s="87"/>
      <c r="CM116" s="87"/>
      <c r="CN116" s="87"/>
      <c r="CO116" s="87"/>
      <c r="CP116" s="87"/>
      <c r="CQ116" s="87"/>
      <c r="CR116" s="87"/>
      <c r="CS116" s="87"/>
      <c r="CT116" s="87"/>
      <c r="CU116" s="87"/>
      <c r="CV116" s="87"/>
      <c r="CW116" s="87"/>
      <c r="CX116" s="87"/>
      <c r="CY116" s="87"/>
      <c r="CZ116" s="87"/>
      <c r="DA116" s="87"/>
      <c r="DB116" s="87"/>
      <c r="DC116" s="87"/>
      <c r="DD116" s="87"/>
      <c r="DE116" s="87"/>
      <c r="DF116" s="87"/>
      <c r="DG116" s="87"/>
      <c r="DH116" s="87"/>
      <c r="DI116" s="87"/>
      <c r="DJ116" s="87"/>
      <c r="DK116" s="87"/>
      <c r="DL116" s="87"/>
      <c r="DM116" s="87"/>
      <c r="DN116" s="87"/>
      <c r="DO116" s="87"/>
      <c r="DP116" s="87"/>
      <c r="DQ116" s="87"/>
      <c r="DR116" s="87"/>
      <c r="DS116" s="87"/>
      <c r="DT116" s="87"/>
      <c r="DU116" s="87"/>
      <c r="DV116" s="87"/>
      <c r="DW116" s="87"/>
      <c r="DX116" s="87"/>
      <c r="DY116" s="87"/>
      <c r="DZ116" s="87"/>
      <c r="EA116" s="87"/>
      <c r="EB116" s="87"/>
      <c r="EC116" s="87"/>
      <c r="ED116" s="87"/>
      <c r="EE116" s="87"/>
      <c r="EF116" s="87"/>
      <c r="EG116" s="87"/>
      <c r="EH116" s="87"/>
      <c r="EI116" s="87"/>
      <c r="EJ116" s="87"/>
      <c r="EK116" s="87"/>
      <c r="EL116" s="87"/>
      <c r="EM116" s="87"/>
      <c r="EN116" s="87"/>
      <c r="EO116" s="87"/>
      <c r="EP116" s="87"/>
      <c r="EQ116" s="87"/>
      <c r="ER116" s="87"/>
      <c r="ES116" s="87"/>
      <c r="ET116" s="87"/>
      <c r="EU116" s="87"/>
      <c r="EV116" s="87"/>
      <c r="EW116" s="87"/>
      <c r="EX116" s="87"/>
      <c r="EY116" s="87"/>
      <c r="EZ116" s="87"/>
      <c r="FA116" s="87"/>
      <c r="FB116" s="87"/>
      <c r="FC116" s="87"/>
      <c r="FD116" s="87"/>
    </row>
    <row r="117" s="105" customFormat="1" ht="18.75" customHeight="1">
      <c r="A117" s="87"/>
      <c r="B117" s="91"/>
      <c r="C117" s="91"/>
      <c r="D117" s="91"/>
      <c r="E117" s="91"/>
      <c r="F117" s="91"/>
      <c r="G117" s="91"/>
      <c r="H117" s="91"/>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87"/>
      <c r="AX117" s="87"/>
      <c r="AY117" s="87"/>
      <c r="AZ117" s="87"/>
      <c r="BA117" s="87"/>
      <c r="BB117" s="87"/>
      <c r="BC117" s="87"/>
      <c r="BD117" s="87"/>
      <c r="BE117" s="87"/>
      <c r="BF117" s="87"/>
      <c r="BG117" s="87"/>
      <c r="BH117" s="87"/>
      <c r="BI117" s="87"/>
      <c r="BJ117" s="87"/>
      <c r="BK117" s="87"/>
      <c r="BL117" s="87"/>
      <c r="BM117" s="87"/>
      <c r="BN117" s="87"/>
      <c r="BO117" s="87"/>
      <c r="BP117" s="87"/>
      <c r="BQ117" s="87"/>
      <c r="BR117" s="87"/>
      <c r="BS117" s="87"/>
      <c r="BT117" s="87"/>
      <c r="BU117" s="87"/>
      <c r="BV117" s="87"/>
      <c r="BW117" s="87"/>
      <c r="BX117" s="87"/>
      <c r="BY117" s="87"/>
      <c r="BZ117" s="87"/>
      <c r="CA117" s="87"/>
      <c r="CB117" s="87"/>
      <c r="CC117" s="87"/>
      <c r="CD117" s="87"/>
      <c r="CE117" s="87"/>
      <c r="CF117" s="87"/>
      <c r="CG117" s="87"/>
      <c r="CH117" s="87"/>
      <c r="CI117" s="87"/>
      <c r="CJ117" s="87"/>
      <c r="CK117" s="87"/>
      <c r="CL117" s="87"/>
      <c r="CM117" s="87"/>
      <c r="CN117" s="87"/>
      <c r="CO117" s="87"/>
      <c r="CP117" s="87"/>
      <c r="CQ117" s="87"/>
      <c r="CR117" s="87"/>
      <c r="CS117" s="87"/>
      <c r="CT117" s="87"/>
      <c r="CU117" s="87"/>
      <c r="CV117" s="87"/>
      <c r="CW117" s="87"/>
      <c r="CX117" s="87"/>
      <c r="CY117" s="87"/>
      <c r="CZ117" s="87"/>
      <c r="DA117" s="87"/>
      <c r="DB117" s="87"/>
      <c r="DC117" s="87"/>
      <c r="DD117" s="87"/>
      <c r="DE117" s="87"/>
      <c r="DF117" s="87"/>
      <c r="DG117" s="87"/>
      <c r="DH117" s="87"/>
      <c r="DI117" s="87"/>
      <c r="DJ117" s="87"/>
      <c r="DK117" s="87"/>
      <c r="DL117" s="87"/>
      <c r="DM117" s="87"/>
      <c r="DN117" s="87"/>
      <c r="DO117" s="87"/>
      <c r="DP117" s="87"/>
      <c r="DQ117" s="87"/>
      <c r="DR117" s="87"/>
      <c r="DS117" s="87"/>
      <c r="DT117" s="87"/>
      <c r="DU117" s="87"/>
      <c r="DV117" s="87"/>
      <c r="DW117" s="87"/>
      <c r="DX117" s="87"/>
      <c r="DY117" s="87"/>
      <c r="DZ117" s="87"/>
      <c r="EA117" s="87"/>
      <c r="EB117" s="87"/>
      <c r="EC117" s="87"/>
      <c r="ED117" s="87"/>
      <c r="EE117" s="87"/>
      <c r="EF117" s="87"/>
      <c r="EG117" s="87"/>
      <c r="EH117" s="87"/>
      <c r="EI117" s="87"/>
      <c r="EJ117" s="87"/>
      <c r="EK117" s="87"/>
      <c r="EL117" s="87"/>
      <c r="EM117" s="87"/>
      <c r="EN117" s="87"/>
      <c r="EO117" s="87"/>
      <c r="EP117" s="87"/>
      <c r="EQ117" s="87"/>
      <c r="ER117" s="87"/>
      <c r="ES117" s="87"/>
      <c r="ET117" s="87"/>
      <c r="EU117" s="87"/>
      <c r="EV117" s="87"/>
      <c r="EW117" s="87"/>
      <c r="EX117" s="87"/>
      <c r="EY117" s="87"/>
      <c r="EZ117" s="87"/>
      <c r="FA117" s="87"/>
      <c r="FB117" s="87"/>
      <c r="FC117" s="87"/>
      <c r="FD117" s="87"/>
    </row>
    <row r="118" s="105" customFormat="1" ht="18.75" customHeight="1">
      <c r="A118" s="87"/>
      <c r="B118" s="91"/>
      <c r="C118" s="91"/>
      <c r="D118" s="91"/>
      <c r="E118" s="91"/>
      <c r="F118" s="91"/>
      <c r="G118" s="91"/>
      <c r="H118" s="91"/>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87"/>
      <c r="AX118" s="87"/>
      <c r="AY118" s="87"/>
      <c r="AZ118" s="87"/>
      <c r="BA118" s="87"/>
      <c r="BB118" s="87"/>
      <c r="BC118" s="87"/>
      <c r="BD118" s="87"/>
      <c r="BE118" s="87"/>
      <c r="BF118" s="87"/>
      <c r="BG118" s="87"/>
      <c r="BH118" s="87"/>
      <c r="BI118" s="87"/>
      <c r="BJ118" s="87"/>
      <c r="BK118" s="87"/>
      <c r="BL118" s="87"/>
      <c r="BM118" s="87"/>
      <c r="BN118" s="87"/>
      <c r="BO118" s="87"/>
      <c r="BP118" s="87"/>
      <c r="BQ118" s="87"/>
      <c r="BR118" s="87"/>
      <c r="BS118" s="87"/>
      <c r="BT118" s="87"/>
      <c r="BU118" s="87"/>
      <c r="BV118" s="87"/>
      <c r="BW118" s="87"/>
      <c r="BX118" s="87"/>
      <c r="BY118" s="87"/>
      <c r="BZ118" s="87"/>
      <c r="CA118" s="87"/>
      <c r="CB118" s="87"/>
      <c r="CC118" s="87"/>
      <c r="CD118" s="87"/>
      <c r="CE118" s="87"/>
      <c r="CF118" s="87"/>
      <c r="CG118" s="87"/>
      <c r="CH118" s="87"/>
      <c r="CI118" s="87"/>
      <c r="CJ118" s="87"/>
      <c r="CK118" s="87"/>
      <c r="CL118" s="87"/>
      <c r="CM118" s="87"/>
      <c r="CN118" s="87"/>
      <c r="CO118" s="87"/>
      <c r="CP118" s="87"/>
      <c r="CQ118" s="87"/>
      <c r="CR118" s="87"/>
      <c r="CS118" s="87"/>
      <c r="CT118" s="87"/>
      <c r="CU118" s="87"/>
      <c r="CV118" s="87"/>
      <c r="CW118" s="87"/>
      <c r="CX118" s="87"/>
      <c r="CY118" s="87"/>
      <c r="CZ118" s="87"/>
      <c r="DA118" s="87"/>
      <c r="DB118" s="87"/>
      <c r="DC118" s="87"/>
      <c r="DD118" s="87"/>
      <c r="DE118" s="87"/>
      <c r="DF118" s="87"/>
      <c r="DG118" s="87"/>
      <c r="DH118" s="87"/>
      <c r="DI118" s="87"/>
      <c r="DJ118" s="87"/>
      <c r="DK118" s="87"/>
      <c r="DL118" s="87"/>
      <c r="DM118" s="87"/>
      <c r="DN118" s="87"/>
      <c r="DO118" s="87"/>
      <c r="DP118" s="87"/>
      <c r="DQ118" s="87"/>
      <c r="DR118" s="87"/>
      <c r="DS118" s="87"/>
      <c r="DT118" s="87"/>
      <c r="DU118" s="87"/>
      <c r="DV118" s="87"/>
      <c r="DW118" s="87"/>
      <c r="DX118" s="87"/>
      <c r="DY118" s="87"/>
      <c r="DZ118" s="87"/>
      <c r="EA118" s="87"/>
      <c r="EB118" s="87"/>
      <c r="EC118" s="87"/>
      <c r="ED118" s="87"/>
      <c r="EE118" s="87"/>
      <c r="EF118" s="87"/>
      <c r="EG118" s="87"/>
      <c r="EH118" s="87"/>
      <c r="EI118" s="87"/>
      <c r="EJ118" s="87"/>
      <c r="EK118" s="87"/>
      <c r="EL118" s="87"/>
      <c r="EM118" s="87"/>
      <c r="EN118" s="87"/>
      <c r="EO118" s="87"/>
      <c r="EP118" s="87"/>
      <c r="EQ118" s="87"/>
      <c r="ER118" s="87"/>
      <c r="ES118" s="87"/>
      <c r="ET118" s="87"/>
      <c r="EU118" s="87"/>
      <c r="EV118" s="87"/>
      <c r="EW118" s="87"/>
      <c r="EX118" s="87"/>
      <c r="EY118" s="87"/>
      <c r="EZ118" s="87"/>
      <c r="FA118" s="87"/>
      <c r="FB118" s="87"/>
      <c r="FC118" s="87"/>
      <c r="FD118" s="87"/>
    </row>
    <row r="119" s="105" customFormat="1" ht="18.75" customHeight="1">
      <c r="A119" s="87"/>
      <c r="B119" s="91"/>
      <c r="C119" s="91"/>
      <c r="D119" s="91"/>
      <c r="E119" s="91"/>
      <c r="F119" s="91"/>
      <c r="G119" s="91"/>
      <c r="H119" s="91"/>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87"/>
      <c r="AX119" s="87"/>
      <c r="AY119" s="87"/>
      <c r="AZ119" s="87"/>
      <c r="BA119" s="87"/>
      <c r="BB119" s="87"/>
      <c r="BC119" s="87"/>
      <c r="BD119" s="87"/>
      <c r="BE119" s="87"/>
      <c r="BF119" s="87"/>
      <c r="BG119" s="87"/>
      <c r="BH119" s="87"/>
      <c r="BI119" s="87"/>
      <c r="BJ119" s="87"/>
      <c r="BK119" s="87"/>
      <c r="BL119" s="87"/>
      <c r="BM119" s="87"/>
      <c r="BN119" s="87"/>
      <c r="BO119" s="87"/>
      <c r="BP119" s="87"/>
      <c r="BQ119" s="87"/>
      <c r="BR119" s="87"/>
      <c r="BS119" s="87"/>
      <c r="BT119" s="87"/>
      <c r="BU119" s="87"/>
      <c r="BV119" s="87"/>
      <c r="BW119" s="87"/>
      <c r="BX119" s="87"/>
      <c r="BY119" s="87"/>
      <c r="BZ119" s="87"/>
      <c r="CA119" s="87"/>
      <c r="CB119" s="87"/>
      <c r="CC119" s="87"/>
      <c r="CD119" s="87"/>
      <c r="CE119" s="87"/>
      <c r="CF119" s="87"/>
      <c r="CG119" s="87"/>
      <c r="CH119" s="87"/>
      <c r="CI119" s="87"/>
      <c r="CJ119" s="87"/>
      <c r="CK119" s="87"/>
      <c r="CL119" s="87"/>
      <c r="CM119" s="87"/>
      <c r="CN119" s="87"/>
      <c r="CO119" s="87"/>
      <c r="CP119" s="87"/>
      <c r="CQ119" s="87"/>
      <c r="CR119" s="87"/>
      <c r="CS119" s="87"/>
      <c r="CT119" s="87"/>
      <c r="CU119" s="87"/>
      <c r="CV119" s="87"/>
      <c r="CW119" s="87"/>
      <c r="CX119" s="87"/>
      <c r="CY119" s="87"/>
      <c r="CZ119" s="87"/>
      <c r="DA119" s="87"/>
      <c r="DB119" s="87"/>
      <c r="DC119" s="87"/>
      <c r="DD119" s="87"/>
      <c r="DE119" s="87"/>
      <c r="DF119" s="87"/>
      <c r="DG119" s="87"/>
      <c r="DH119" s="87"/>
      <c r="DI119" s="87"/>
      <c r="DJ119" s="87"/>
      <c r="DK119" s="87"/>
      <c r="DL119" s="87"/>
      <c r="DM119" s="87"/>
      <c r="DN119" s="87"/>
      <c r="DO119" s="87"/>
      <c r="DP119" s="87"/>
      <c r="DQ119" s="87"/>
      <c r="DR119" s="87"/>
      <c r="DS119" s="87"/>
      <c r="DT119" s="87"/>
      <c r="DU119" s="87"/>
      <c r="DV119" s="87"/>
      <c r="DW119" s="87"/>
      <c r="DX119" s="87"/>
      <c r="DY119" s="87"/>
      <c r="DZ119" s="87"/>
      <c r="EA119" s="87"/>
      <c r="EB119" s="87"/>
      <c r="EC119" s="87"/>
      <c r="ED119" s="87"/>
      <c r="EE119" s="87"/>
      <c r="EF119" s="87"/>
      <c r="EG119" s="87"/>
      <c r="EH119" s="87"/>
      <c r="EI119" s="87"/>
      <c r="EJ119" s="87"/>
      <c r="EK119" s="87"/>
      <c r="EL119" s="87"/>
      <c r="EM119" s="87"/>
      <c r="EN119" s="87"/>
      <c r="EO119" s="87"/>
      <c r="EP119" s="87"/>
      <c r="EQ119" s="87"/>
      <c r="ER119" s="87"/>
      <c r="ES119" s="87"/>
      <c r="ET119" s="87"/>
      <c r="EU119" s="87"/>
      <c r="EV119" s="87"/>
      <c r="EW119" s="87"/>
      <c r="EX119" s="87"/>
      <c r="EY119" s="87"/>
      <c r="EZ119" s="87"/>
      <c r="FA119" s="87"/>
      <c r="FB119" s="87"/>
      <c r="FC119" s="87"/>
      <c r="FD119" s="87"/>
    </row>
    <row r="120" s="105" customFormat="1" ht="18.75" customHeight="1">
      <c r="A120" s="87"/>
      <c r="B120" s="91"/>
      <c r="C120" s="91"/>
      <c r="D120" s="91"/>
      <c r="E120" s="91"/>
      <c r="F120" s="91"/>
      <c r="G120" s="91"/>
      <c r="H120" s="91"/>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87"/>
      <c r="AX120" s="87"/>
      <c r="AY120" s="87"/>
      <c r="AZ120" s="87"/>
      <c r="BA120" s="87"/>
      <c r="BB120" s="87"/>
      <c r="BC120" s="87"/>
      <c r="BD120" s="87"/>
      <c r="BE120" s="87"/>
      <c r="BF120" s="87"/>
      <c r="BG120" s="87"/>
      <c r="BH120" s="87"/>
      <c r="BI120" s="87"/>
      <c r="BJ120" s="87"/>
      <c r="BK120" s="87"/>
      <c r="BL120" s="87"/>
      <c r="BM120" s="87"/>
      <c r="BN120" s="87"/>
      <c r="BO120" s="87"/>
      <c r="BP120" s="87"/>
      <c r="BQ120" s="87"/>
      <c r="BR120" s="87"/>
      <c r="BS120" s="87"/>
      <c r="BT120" s="87"/>
      <c r="BU120" s="87"/>
      <c r="BV120" s="87"/>
      <c r="BW120" s="87"/>
      <c r="BX120" s="87"/>
      <c r="BY120" s="87"/>
      <c r="BZ120" s="87"/>
      <c r="CA120" s="87"/>
      <c r="CB120" s="87"/>
      <c r="CC120" s="87"/>
      <c r="CD120" s="87"/>
      <c r="CE120" s="87"/>
      <c r="CF120" s="87"/>
      <c r="CG120" s="87"/>
      <c r="CH120" s="87"/>
      <c r="CI120" s="87"/>
      <c r="CJ120" s="87"/>
      <c r="CK120" s="87"/>
      <c r="CL120" s="87"/>
      <c r="CM120" s="87"/>
      <c r="CN120" s="87"/>
      <c r="CO120" s="87"/>
      <c r="CP120" s="87"/>
      <c r="CQ120" s="87"/>
      <c r="CR120" s="87"/>
      <c r="CS120" s="87"/>
      <c r="CT120" s="87"/>
      <c r="CU120" s="87"/>
      <c r="CV120" s="87"/>
      <c r="CW120" s="87"/>
      <c r="CX120" s="87"/>
      <c r="CY120" s="87"/>
      <c r="CZ120" s="87"/>
      <c r="DA120" s="87"/>
      <c r="DB120" s="87"/>
      <c r="DC120" s="87"/>
      <c r="DD120" s="87"/>
      <c r="DE120" s="87"/>
      <c r="DF120" s="87"/>
      <c r="DG120" s="87"/>
      <c r="DH120" s="87"/>
      <c r="DI120" s="87"/>
      <c r="DJ120" s="87"/>
      <c r="DK120" s="87"/>
      <c r="DL120" s="87"/>
      <c r="DM120" s="87"/>
      <c r="DN120" s="87"/>
      <c r="DO120" s="87"/>
      <c r="DP120" s="87"/>
      <c r="DQ120" s="87"/>
      <c r="DR120" s="87"/>
      <c r="DS120" s="87"/>
      <c r="DT120" s="87"/>
      <c r="DU120" s="87"/>
      <c r="DV120" s="87"/>
      <c r="DW120" s="87"/>
      <c r="DX120" s="87"/>
      <c r="DY120" s="87"/>
      <c r="DZ120" s="87"/>
      <c r="EA120" s="87"/>
      <c r="EB120" s="87"/>
      <c r="EC120" s="87"/>
      <c r="ED120" s="87"/>
      <c r="EE120" s="87"/>
      <c r="EF120" s="87"/>
      <c r="EG120" s="87"/>
      <c r="EH120" s="87"/>
      <c r="EI120" s="87"/>
      <c r="EJ120" s="87"/>
      <c r="EK120" s="87"/>
      <c r="EL120" s="87"/>
      <c r="EM120" s="87"/>
      <c r="EN120" s="87"/>
      <c r="EO120" s="87"/>
      <c r="EP120" s="87"/>
      <c r="EQ120" s="87"/>
      <c r="ER120" s="87"/>
      <c r="ES120" s="87"/>
      <c r="ET120" s="87"/>
      <c r="EU120" s="87"/>
      <c r="EV120" s="87"/>
      <c r="EW120" s="87"/>
      <c r="EX120" s="87"/>
      <c r="EY120" s="87"/>
      <c r="EZ120" s="87"/>
      <c r="FA120" s="87"/>
      <c r="FB120" s="87"/>
      <c r="FC120" s="87"/>
      <c r="FD120" s="87"/>
    </row>
    <row r="121" s="105" customFormat="1" ht="18.75" customHeight="1">
      <c r="A121" s="87"/>
      <c r="B121" s="91"/>
      <c r="C121" s="91"/>
      <c r="D121" s="91"/>
      <c r="E121" s="91"/>
      <c r="F121" s="91"/>
      <c r="G121" s="91"/>
      <c r="H121" s="91"/>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87"/>
      <c r="AX121" s="87"/>
      <c r="AY121" s="87"/>
      <c r="AZ121" s="87"/>
      <c r="BA121" s="87"/>
      <c r="BB121" s="87"/>
      <c r="BC121" s="87"/>
      <c r="BD121" s="87"/>
      <c r="BE121" s="87"/>
      <c r="BF121" s="87"/>
      <c r="BG121" s="87"/>
      <c r="BH121" s="87"/>
      <c r="BI121" s="87"/>
      <c r="BJ121" s="87"/>
      <c r="BK121" s="87"/>
      <c r="BL121" s="87"/>
      <c r="BM121" s="87"/>
      <c r="BN121" s="87"/>
      <c r="BO121" s="87"/>
      <c r="BP121" s="87"/>
      <c r="BQ121" s="87"/>
      <c r="BR121" s="87"/>
      <c r="BS121" s="87"/>
      <c r="BT121" s="87"/>
      <c r="BU121" s="87"/>
      <c r="BV121" s="87"/>
      <c r="BW121" s="87"/>
      <c r="BX121" s="87"/>
      <c r="BY121" s="87"/>
      <c r="BZ121" s="87"/>
      <c r="CA121" s="87"/>
      <c r="CB121" s="87"/>
      <c r="CC121" s="87"/>
      <c r="CD121" s="87"/>
      <c r="CE121" s="87"/>
      <c r="CF121" s="87"/>
      <c r="CG121" s="87"/>
      <c r="CH121" s="87"/>
      <c r="CI121" s="87"/>
      <c r="CJ121" s="87"/>
      <c r="CK121" s="87"/>
      <c r="CL121" s="87"/>
      <c r="CM121" s="87"/>
      <c r="CN121" s="87"/>
      <c r="CO121" s="87"/>
      <c r="CP121" s="87"/>
      <c r="CQ121" s="87"/>
      <c r="CR121" s="87"/>
      <c r="CS121" s="87"/>
      <c r="CT121" s="87"/>
      <c r="CU121" s="87"/>
      <c r="CV121" s="87"/>
      <c r="CW121" s="87"/>
      <c r="CX121" s="87"/>
      <c r="CY121" s="87"/>
      <c r="CZ121" s="87"/>
      <c r="DA121" s="87"/>
      <c r="DB121" s="87"/>
      <c r="DC121" s="87"/>
      <c r="DD121" s="87"/>
      <c r="DE121" s="87"/>
      <c r="DF121" s="87"/>
      <c r="DG121" s="87"/>
      <c r="DH121" s="87"/>
      <c r="DI121" s="87"/>
      <c r="DJ121" s="87"/>
      <c r="DK121" s="87"/>
      <c r="DL121" s="87"/>
      <c r="DM121" s="87"/>
      <c r="DN121" s="87"/>
      <c r="DO121" s="87"/>
      <c r="DP121" s="87"/>
      <c r="DQ121" s="87"/>
      <c r="DR121" s="87"/>
      <c r="DS121" s="87"/>
      <c r="DT121" s="87"/>
      <c r="DU121" s="87"/>
      <c r="DV121" s="87"/>
      <c r="DW121" s="87"/>
      <c r="DX121" s="87"/>
      <c r="DY121" s="87"/>
      <c r="DZ121" s="87"/>
      <c r="EA121" s="87"/>
      <c r="EB121" s="87"/>
      <c r="EC121" s="87"/>
      <c r="ED121" s="87"/>
      <c r="EE121" s="87"/>
      <c r="EF121" s="87"/>
      <c r="EG121" s="87"/>
      <c r="EH121" s="87"/>
      <c r="EI121" s="87"/>
      <c r="EJ121" s="87"/>
      <c r="EK121" s="87"/>
      <c r="EL121" s="87"/>
      <c r="EM121" s="87"/>
      <c r="EN121" s="87"/>
      <c r="EO121" s="87"/>
      <c r="EP121" s="87"/>
      <c r="EQ121" s="87"/>
      <c r="ER121" s="87"/>
      <c r="ES121" s="87"/>
      <c r="ET121" s="87"/>
      <c r="EU121" s="87"/>
      <c r="EV121" s="87"/>
      <c r="EW121" s="87"/>
      <c r="EX121" s="87"/>
      <c r="EY121" s="87"/>
      <c r="EZ121" s="87"/>
      <c r="FA121" s="87"/>
      <c r="FB121" s="87"/>
      <c r="FC121" s="87"/>
      <c r="FD121" s="87"/>
    </row>
    <row r="122" s="105" customFormat="1" ht="18.75" customHeight="1">
      <c r="A122" s="87"/>
      <c r="B122" s="91"/>
      <c r="C122" s="91"/>
      <c r="D122" s="91"/>
      <c r="E122" s="91"/>
      <c r="F122" s="91"/>
      <c r="G122" s="91"/>
      <c r="H122" s="91"/>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87"/>
      <c r="AX122" s="87"/>
      <c r="AY122" s="87"/>
      <c r="AZ122" s="87"/>
      <c r="BA122" s="87"/>
      <c r="BB122" s="87"/>
      <c r="BC122" s="87"/>
      <c r="BD122" s="87"/>
      <c r="BE122" s="87"/>
      <c r="BF122" s="87"/>
      <c r="BG122" s="87"/>
      <c r="BH122" s="87"/>
      <c r="BI122" s="87"/>
      <c r="BJ122" s="87"/>
      <c r="BK122" s="87"/>
      <c r="BL122" s="87"/>
      <c r="BM122" s="87"/>
      <c r="BN122" s="87"/>
      <c r="BO122" s="87"/>
      <c r="BP122" s="87"/>
      <c r="BQ122" s="87"/>
      <c r="BR122" s="87"/>
      <c r="BS122" s="87"/>
      <c r="BT122" s="87"/>
      <c r="BU122" s="87"/>
      <c r="BV122" s="87"/>
      <c r="BW122" s="87"/>
      <c r="BX122" s="87"/>
      <c r="BY122" s="87"/>
      <c r="BZ122" s="87"/>
      <c r="CA122" s="87"/>
      <c r="CB122" s="87"/>
      <c r="CC122" s="87"/>
      <c r="CD122" s="87"/>
      <c r="CE122" s="87"/>
      <c r="CF122" s="87"/>
      <c r="CG122" s="87"/>
      <c r="CH122" s="87"/>
      <c r="CI122" s="87"/>
      <c r="CJ122" s="87"/>
      <c r="CK122" s="87"/>
      <c r="CL122" s="87"/>
      <c r="CM122" s="87"/>
      <c r="CN122" s="87"/>
      <c r="CO122" s="87"/>
      <c r="CP122" s="87"/>
      <c r="CQ122" s="87"/>
      <c r="CR122" s="87"/>
      <c r="CS122" s="87"/>
      <c r="CT122" s="87"/>
      <c r="CU122" s="87"/>
      <c r="CV122" s="87"/>
      <c r="CW122" s="87"/>
      <c r="CX122" s="87"/>
      <c r="CY122" s="87"/>
      <c r="CZ122" s="87"/>
      <c r="DA122" s="87"/>
      <c r="DB122" s="87"/>
      <c r="DC122" s="87"/>
      <c r="DD122" s="87"/>
      <c r="DE122" s="87"/>
      <c r="DF122" s="87"/>
      <c r="DG122" s="87"/>
      <c r="DH122" s="87"/>
      <c r="DI122" s="87"/>
      <c r="DJ122" s="87"/>
      <c r="DK122" s="87"/>
      <c r="DL122" s="87"/>
      <c r="DM122" s="87"/>
      <c r="DN122" s="87"/>
      <c r="DO122" s="87"/>
      <c r="DP122" s="87"/>
      <c r="DQ122" s="87"/>
      <c r="DR122" s="87"/>
      <c r="DS122" s="87"/>
      <c r="DT122" s="87"/>
      <c r="DU122" s="87"/>
      <c r="DV122" s="87"/>
      <c r="DW122" s="87"/>
      <c r="DX122" s="87"/>
      <c r="DY122" s="87"/>
      <c r="DZ122" s="87"/>
      <c r="EA122" s="87"/>
      <c r="EB122" s="87"/>
      <c r="EC122" s="87"/>
      <c r="ED122" s="87"/>
      <c r="EE122" s="87"/>
      <c r="EF122" s="87"/>
      <c r="EG122" s="87"/>
      <c r="EH122" s="87"/>
      <c r="EI122" s="87"/>
      <c r="EJ122" s="87"/>
      <c r="EK122" s="87"/>
      <c r="EL122" s="87"/>
      <c r="EM122" s="87"/>
      <c r="EN122" s="87"/>
      <c r="EO122" s="87"/>
      <c r="EP122" s="87"/>
      <c r="EQ122" s="87"/>
      <c r="ER122" s="87"/>
      <c r="ES122" s="87"/>
      <c r="ET122" s="87"/>
      <c r="EU122" s="87"/>
      <c r="EV122" s="87"/>
      <c r="EW122" s="87"/>
      <c r="EX122" s="87"/>
      <c r="EY122" s="87"/>
      <c r="EZ122" s="87"/>
      <c r="FA122" s="87"/>
      <c r="FB122" s="87"/>
      <c r="FC122" s="87"/>
      <c r="FD122" s="87"/>
    </row>
    <row r="123" s="105" customFormat="1" ht="18.75" customHeight="1">
      <c r="A123" s="87"/>
      <c r="B123" s="91"/>
      <c r="C123" s="91"/>
      <c r="D123" s="91"/>
      <c r="E123" s="91"/>
      <c r="F123" s="91"/>
      <c r="G123" s="91"/>
      <c r="H123" s="91"/>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87"/>
      <c r="AX123" s="87"/>
      <c r="AY123" s="87"/>
      <c r="AZ123" s="87"/>
      <c r="BA123" s="87"/>
      <c r="BB123" s="87"/>
      <c r="BC123" s="87"/>
      <c r="BD123" s="87"/>
      <c r="BE123" s="87"/>
      <c r="BF123" s="87"/>
      <c r="BG123" s="87"/>
      <c r="BH123" s="87"/>
      <c r="BI123" s="87"/>
      <c r="BJ123" s="87"/>
      <c r="BK123" s="87"/>
      <c r="BL123" s="87"/>
      <c r="BM123" s="87"/>
      <c r="BN123" s="87"/>
      <c r="BO123" s="87"/>
      <c r="BP123" s="87"/>
      <c r="BQ123" s="87"/>
      <c r="BR123" s="87"/>
      <c r="BS123" s="87"/>
      <c r="BT123" s="87"/>
      <c r="BU123" s="87"/>
      <c r="BV123" s="87"/>
      <c r="BW123" s="87"/>
      <c r="BX123" s="87"/>
      <c r="BY123" s="87"/>
      <c r="BZ123" s="87"/>
      <c r="CA123" s="87"/>
      <c r="CB123" s="87"/>
      <c r="CC123" s="87"/>
      <c r="CD123" s="87"/>
      <c r="CE123" s="87"/>
      <c r="CF123" s="87"/>
      <c r="CG123" s="87"/>
      <c r="CH123" s="87"/>
      <c r="CI123" s="87"/>
      <c r="CJ123" s="87"/>
      <c r="CK123" s="87"/>
      <c r="CL123" s="87"/>
      <c r="CM123" s="87"/>
      <c r="CN123" s="87"/>
      <c r="CO123" s="87"/>
      <c r="CP123" s="87"/>
      <c r="CQ123" s="87"/>
      <c r="CR123" s="87"/>
      <c r="CS123" s="87"/>
      <c r="CT123" s="87"/>
      <c r="CU123" s="87"/>
      <c r="CV123" s="87"/>
      <c r="CW123" s="87"/>
      <c r="CX123" s="87"/>
      <c r="CY123" s="87"/>
      <c r="CZ123" s="87"/>
      <c r="DA123" s="87"/>
      <c r="DB123" s="87"/>
      <c r="DC123" s="87"/>
      <c r="DD123" s="87"/>
      <c r="DE123" s="87"/>
      <c r="DF123" s="87"/>
      <c r="DG123" s="87"/>
      <c r="DH123" s="87"/>
      <c r="DI123" s="87"/>
      <c r="DJ123" s="87"/>
      <c r="DK123" s="87"/>
      <c r="DL123" s="87"/>
      <c r="DM123" s="87"/>
      <c r="DN123" s="87"/>
      <c r="DO123" s="87"/>
      <c r="DP123" s="87"/>
      <c r="DQ123" s="87"/>
      <c r="DR123" s="87"/>
      <c r="DS123" s="87"/>
      <c r="DT123" s="87"/>
      <c r="DU123" s="87"/>
      <c r="DV123" s="87"/>
      <c r="DW123" s="87"/>
      <c r="DX123" s="87"/>
      <c r="DY123" s="87"/>
      <c r="DZ123" s="87"/>
      <c r="EA123" s="87"/>
      <c r="EB123" s="87"/>
      <c r="EC123" s="87"/>
      <c r="ED123" s="87"/>
      <c r="EE123" s="87"/>
      <c r="EF123" s="87"/>
      <c r="EG123" s="87"/>
      <c r="EH123" s="87"/>
      <c r="EI123" s="87"/>
      <c r="EJ123" s="87"/>
      <c r="EK123" s="87"/>
      <c r="EL123" s="87"/>
      <c r="EM123" s="87"/>
      <c r="EN123" s="87"/>
      <c r="EO123" s="87"/>
      <c r="EP123" s="87"/>
      <c r="EQ123" s="87"/>
      <c r="ER123" s="87"/>
      <c r="ES123" s="87"/>
      <c r="ET123" s="87"/>
      <c r="EU123" s="87"/>
      <c r="EV123" s="87"/>
      <c r="EW123" s="87"/>
      <c r="EX123" s="87"/>
      <c r="EY123" s="87"/>
      <c r="EZ123" s="87"/>
      <c r="FA123" s="87"/>
      <c r="FB123" s="87"/>
      <c r="FC123" s="87"/>
      <c r="FD123" s="87"/>
    </row>
    <row r="124" s="105" customFormat="1" ht="18.75" customHeight="1">
      <c r="A124" s="87"/>
      <c r="B124" s="91"/>
      <c r="C124" s="91"/>
      <c r="D124" s="91"/>
      <c r="E124" s="91"/>
      <c r="F124" s="91"/>
      <c r="G124" s="91"/>
      <c r="H124" s="91"/>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87"/>
      <c r="AX124" s="87"/>
      <c r="AY124" s="87"/>
      <c r="AZ124" s="87"/>
      <c r="BA124" s="87"/>
      <c r="BB124" s="87"/>
      <c r="BC124" s="87"/>
      <c r="BD124" s="87"/>
      <c r="BE124" s="87"/>
      <c r="BF124" s="87"/>
      <c r="BG124" s="87"/>
      <c r="BH124" s="87"/>
      <c r="BI124" s="87"/>
      <c r="BJ124" s="87"/>
      <c r="BK124" s="87"/>
      <c r="BL124" s="87"/>
      <c r="BM124" s="87"/>
      <c r="BN124" s="87"/>
      <c r="BO124" s="87"/>
      <c r="BP124" s="87"/>
      <c r="BQ124" s="87"/>
      <c r="BR124" s="87"/>
      <c r="BS124" s="87"/>
      <c r="BT124" s="87"/>
      <c r="BU124" s="87"/>
      <c r="BV124" s="87"/>
      <c r="BW124" s="87"/>
      <c r="BX124" s="87"/>
      <c r="BY124" s="87"/>
      <c r="BZ124" s="87"/>
      <c r="CA124" s="87"/>
      <c r="CB124" s="87"/>
      <c r="CC124" s="87"/>
      <c r="CD124" s="87"/>
      <c r="CE124" s="87"/>
      <c r="CF124" s="87"/>
      <c r="CG124" s="87"/>
      <c r="CH124" s="87"/>
      <c r="CI124" s="87"/>
      <c r="CJ124" s="87"/>
      <c r="CK124" s="87"/>
      <c r="CL124" s="87"/>
      <c r="CM124" s="87"/>
      <c r="CN124" s="87"/>
      <c r="CO124" s="87"/>
      <c r="CP124" s="87"/>
      <c r="CQ124" s="87"/>
      <c r="CR124" s="87"/>
      <c r="CS124" s="87"/>
      <c r="CT124" s="87"/>
      <c r="CU124" s="87"/>
      <c r="CV124" s="87"/>
      <c r="CW124" s="87"/>
      <c r="CX124" s="87"/>
      <c r="CY124" s="87"/>
      <c r="CZ124" s="87"/>
      <c r="DA124" s="87"/>
      <c r="DB124" s="87"/>
      <c r="DC124" s="87"/>
      <c r="DD124" s="87"/>
      <c r="DE124" s="87"/>
      <c r="DF124" s="87"/>
      <c r="DG124" s="87"/>
      <c r="DH124" s="87"/>
      <c r="DI124" s="87"/>
      <c r="DJ124" s="87"/>
      <c r="DK124" s="87"/>
      <c r="DL124" s="87"/>
      <c r="DM124" s="87"/>
      <c r="DN124" s="87"/>
      <c r="DO124" s="87"/>
      <c r="DP124" s="87"/>
      <c r="DQ124" s="87"/>
      <c r="DR124" s="87"/>
      <c r="DS124" s="87"/>
      <c r="DT124" s="87"/>
      <c r="DU124" s="87"/>
      <c r="DV124" s="87"/>
      <c r="DW124" s="87"/>
      <c r="DX124" s="87"/>
      <c r="DY124" s="87"/>
      <c r="DZ124" s="87"/>
      <c r="EA124" s="87"/>
      <c r="EB124" s="87"/>
      <c r="EC124" s="87"/>
      <c r="ED124" s="87"/>
      <c r="EE124" s="87"/>
      <c r="EF124" s="87"/>
      <c r="EG124" s="87"/>
      <c r="EH124" s="87"/>
      <c r="EI124" s="87"/>
      <c r="EJ124" s="87"/>
      <c r="EK124" s="87"/>
      <c r="EL124" s="87"/>
      <c r="EM124" s="87"/>
      <c r="EN124" s="87"/>
      <c r="EO124" s="87"/>
      <c r="EP124" s="87"/>
      <c r="EQ124" s="87"/>
      <c r="ER124" s="87"/>
      <c r="ES124" s="87"/>
      <c r="ET124" s="87"/>
      <c r="EU124" s="87"/>
      <c r="EV124" s="87"/>
      <c r="EW124" s="87"/>
      <c r="EX124" s="87"/>
      <c r="EY124" s="87"/>
      <c r="EZ124" s="87"/>
      <c r="FA124" s="87"/>
      <c r="FB124" s="87"/>
      <c r="FC124" s="87"/>
      <c r="FD124" s="87"/>
    </row>
    <row r="125" s="105" customFormat="1" ht="18.75" customHeight="1">
      <c r="A125" s="87"/>
      <c r="B125" s="91"/>
      <c r="C125" s="91"/>
      <c r="D125" s="91"/>
      <c r="E125" s="91"/>
      <c r="F125" s="91"/>
      <c r="G125" s="91"/>
      <c r="H125" s="91"/>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87"/>
      <c r="AX125" s="87"/>
      <c r="AY125" s="87"/>
      <c r="AZ125" s="87"/>
      <c r="BA125" s="87"/>
      <c r="BB125" s="87"/>
      <c r="BC125" s="87"/>
      <c r="BD125" s="87"/>
      <c r="BE125" s="87"/>
      <c r="BF125" s="87"/>
      <c r="BG125" s="87"/>
      <c r="BH125" s="87"/>
      <c r="BI125" s="87"/>
      <c r="BJ125" s="87"/>
      <c r="BK125" s="87"/>
      <c r="BL125" s="87"/>
      <c r="BM125" s="87"/>
      <c r="BN125" s="87"/>
      <c r="BO125" s="87"/>
      <c r="BP125" s="87"/>
      <c r="BQ125" s="87"/>
      <c r="BR125" s="87"/>
      <c r="BS125" s="87"/>
      <c r="BT125" s="87"/>
      <c r="BU125" s="87"/>
      <c r="BV125" s="87"/>
      <c r="BW125" s="87"/>
      <c r="BX125" s="87"/>
      <c r="BY125" s="87"/>
      <c r="BZ125" s="87"/>
      <c r="CA125" s="87"/>
      <c r="CB125" s="87"/>
      <c r="CC125" s="87"/>
      <c r="CD125" s="87"/>
      <c r="CE125" s="87"/>
      <c r="CF125" s="87"/>
      <c r="CG125" s="87"/>
      <c r="CH125" s="87"/>
      <c r="CI125" s="87"/>
      <c r="CJ125" s="87"/>
      <c r="CK125" s="87"/>
      <c r="CL125" s="87"/>
      <c r="CM125" s="87"/>
      <c r="CN125" s="87"/>
      <c r="CO125" s="87"/>
      <c r="CP125" s="87"/>
      <c r="CQ125" s="87"/>
      <c r="CR125" s="87"/>
      <c r="CS125" s="87"/>
      <c r="CT125" s="87"/>
      <c r="CU125" s="87"/>
      <c r="CV125" s="87"/>
      <c r="CW125" s="87"/>
      <c r="CX125" s="87"/>
      <c r="CY125" s="87"/>
      <c r="CZ125" s="87"/>
      <c r="DA125" s="87"/>
      <c r="DB125" s="87"/>
      <c r="DC125" s="87"/>
      <c r="DD125" s="87"/>
      <c r="DE125" s="87"/>
      <c r="DF125" s="87"/>
      <c r="DG125" s="87"/>
      <c r="DH125" s="87"/>
      <c r="DI125" s="87"/>
      <c r="DJ125" s="87"/>
      <c r="DK125" s="87"/>
      <c r="DL125" s="87"/>
      <c r="DM125" s="87"/>
      <c r="DN125" s="87"/>
      <c r="DO125" s="87"/>
      <c r="DP125" s="87"/>
      <c r="DQ125" s="87"/>
      <c r="DR125" s="87"/>
      <c r="DS125" s="87"/>
      <c r="DT125" s="87"/>
      <c r="DU125" s="87"/>
      <c r="DV125" s="87"/>
      <c r="DW125" s="87"/>
      <c r="DX125" s="87"/>
      <c r="DY125" s="87"/>
      <c r="DZ125" s="87"/>
      <c r="EA125" s="87"/>
      <c r="EB125" s="87"/>
      <c r="EC125" s="87"/>
      <c r="ED125" s="87"/>
      <c r="EE125" s="87"/>
      <c r="EF125" s="87"/>
      <c r="EG125" s="87"/>
      <c r="EH125" s="87"/>
      <c r="EI125" s="87"/>
      <c r="EJ125" s="87"/>
      <c r="EK125" s="87"/>
      <c r="EL125" s="87"/>
      <c r="EM125" s="87"/>
      <c r="EN125" s="87"/>
      <c r="EO125" s="87"/>
      <c r="EP125" s="87"/>
      <c r="EQ125" s="87"/>
      <c r="ER125" s="87"/>
      <c r="ES125" s="87"/>
      <c r="ET125" s="87"/>
      <c r="EU125" s="87"/>
      <c r="EV125" s="87"/>
      <c r="EW125" s="87"/>
      <c r="EX125" s="87"/>
      <c r="EY125" s="87"/>
      <c r="EZ125" s="87"/>
      <c r="FA125" s="87"/>
      <c r="FB125" s="87"/>
      <c r="FC125" s="87"/>
      <c r="FD125" s="87"/>
    </row>
    <row r="126" s="105" customFormat="1" ht="18.75" customHeight="1">
      <c r="A126" s="87"/>
      <c r="B126" s="91"/>
      <c r="C126" s="91"/>
      <c r="D126" s="91"/>
      <c r="E126" s="91"/>
      <c r="F126" s="91"/>
      <c r="G126" s="91"/>
      <c r="H126" s="91"/>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87"/>
      <c r="AX126" s="87"/>
      <c r="AY126" s="87"/>
      <c r="AZ126" s="87"/>
      <c r="BA126" s="87"/>
      <c r="BB126" s="87"/>
      <c r="BC126" s="87"/>
      <c r="BD126" s="87"/>
      <c r="BE126" s="87"/>
      <c r="BF126" s="87"/>
      <c r="BG126" s="87"/>
      <c r="BH126" s="87"/>
      <c r="BI126" s="87"/>
      <c r="BJ126" s="87"/>
      <c r="BK126" s="87"/>
      <c r="BL126" s="87"/>
      <c r="BM126" s="87"/>
      <c r="BN126" s="87"/>
      <c r="BO126" s="87"/>
      <c r="BP126" s="87"/>
      <c r="BQ126" s="87"/>
      <c r="BR126" s="87"/>
      <c r="BS126" s="87"/>
      <c r="BT126" s="87"/>
      <c r="BU126" s="87"/>
      <c r="BV126" s="87"/>
      <c r="BW126" s="87"/>
      <c r="BX126" s="87"/>
      <c r="BY126" s="87"/>
      <c r="BZ126" s="87"/>
      <c r="CA126" s="87"/>
      <c r="CB126" s="87"/>
      <c r="CC126" s="87"/>
      <c r="CD126" s="87"/>
      <c r="CE126" s="87"/>
      <c r="CF126" s="87"/>
      <c r="CG126" s="87"/>
      <c r="CH126" s="87"/>
      <c r="CI126" s="87"/>
      <c r="CJ126" s="87"/>
      <c r="CK126" s="87"/>
      <c r="CL126" s="87"/>
      <c r="CM126" s="87"/>
      <c r="CN126" s="87"/>
      <c r="CO126" s="87"/>
      <c r="CP126" s="87"/>
      <c r="CQ126" s="87"/>
      <c r="CR126" s="87"/>
      <c r="CS126" s="87"/>
      <c r="CT126" s="87"/>
      <c r="CU126" s="87"/>
      <c r="CV126" s="87"/>
      <c r="CW126" s="87"/>
      <c r="CX126" s="87"/>
      <c r="CY126" s="87"/>
      <c r="CZ126" s="87"/>
      <c r="DA126" s="87"/>
      <c r="DB126" s="87"/>
      <c r="DC126" s="87"/>
      <c r="DD126" s="87"/>
      <c r="DE126" s="87"/>
      <c r="DF126" s="87"/>
      <c r="DG126" s="87"/>
      <c r="DH126" s="87"/>
      <c r="DI126" s="87"/>
      <c r="DJ126" s="87"/>
      <c r="DK126" s="87"/>
      <c r="DL126" s="87"/>
      <c r="DM126" s="87"/>
      <c r="DN126" s="87"/>
      <c r="DO126" s="87"/>
      <c r="DP126" s="87"/>
      <c r="DQ126" s="87"/>
      <c r="DR126" s="87"/>
      <c r="DS126" s="87"/>
      <c r="DT126" s="87"/>
      <c r="DU126" s="87"/>
      <c r="DV126" s="87"/>
      <c r="DW126" s="87"/>
      <c r="DX126" s="87"/>
      <c r="DY126" s="87"/>
      <c r="DZ126" s="87"/>
      <c r="EA126" s="87"/>
      <c r="EB126" s="87"/>
      <c r="EC126" s="87"/>
      <c r="ED126" s="87"/>
      <c r="EE126" s="87"/>
      <c r="EF126" s="87"/>
      <c r="EG126" s="87"/>
      <c r="EH126" s="87"/>
      <c r="EI126" s="87"/>
      <c r="EJ126" s="87"/>
      <c r="EK126" s="87"/>
      <c r="EL126" s="87"/>
      <c r="EM126" s="87"/>
      <c r="EN126" s="87"/>
      <c r="EO126" s="87"/>
      <c r="EP126" s="87"/>
      <c r="EQ126" s="87"/>
      <c r="ER126" s="87"/>
      <c r="ES126" s="87"/>
      <c r="ET126" s="87"/>
      <c r="EU126" s="87"/>
      <c r="EV126" s="87"/>
      <c r="EW126" s="87"/>
      <c r="EX126" s="87"/>
      <c r="EY126" s="87"/>
      <c r="EZ126" s="87"/>
      <c r="FA126" s="87"/>
      <c r="FB126" s="87"/>
      <c r="FC126" s="87"/>
      <c r="FD126" s="87"/>
    </row>
    <row r="127" s="105" customFormat="1" ht="18.75" customHeight="1">
      <c r="A127" s="87"/>
      <c r="B127" s="91"/>
      <c r="C127" s="91"/>
      <c r="D127" s="91"/>
      <c r="E127" s="91"/>
      <c r="F127" s="91"/>
      <c r="G127" s="91"/>
      <c r="H127" s="91"/>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87"/>
      <c r="AX127" s="87"/>
      <c r="AY127" s="87"/>
      <c r="AZ127" s="87"/>
      <c r="BA127" s="87"/>
      <c r="BB127" s="87"/>
      <c r="BC127" s="87"/>
      <c r="BD127" s="87"/>
      <c r="BE127" s="87"/>
      <c r="BF127" s="87"/>
      <c r="BG127" s="87"/>
      <c r="BH127" s="87"/>
      <c r="BI127" s="87"/>
      <c r="BJ127" s="87"/>
      <c r="BK127" s="87"/>
      <c r="BL127" s="87"/>
      <c r="BM127" s="87"/>
      <c r="BN127" s="87"/>
      <c r="BO127" s="87"/>
      <c r="BP127" s="87"/>
      <c r="BQ127" s="87"/>
      <c r="BR127" s="87"/>
      <c r="BS127" s="87"/>
      <c r="BT127" s="87"/>
      <c r="BU127" s="87"/>
      <c r="BV127" s="87"/>
      <c r="BW127" s="87"/>
      <c r="BX127" s="87"/>
      <c r="BY127" s="87"/>
      <c r="BZ127" s="87"/>
      <c r="CA127" s="87"/>
      <c r="CB127" s="87"/>
      <c r="CC127" s="87"/>
      <c r="CD127" s="87"/>
      <c r="CE127" s="87"/>
      <c r="CF127" s="87"/>
      <c r="CG127" s="87"/>
      <c r="CH127" s="87"/>
      <c r="CI127" s="87"/>
      <c r="CJ127" s="87"/>
      <c r="CK127" s="87"/>
      <c r="CL127" s="87"/>
      <c r="CM127" s="87"/>
      <c r="CN127" s="87"/>
      <c r="CO127" s="87"/>
      <c r="CP127" s="87"/>
      <c r="CQ127" s="87"/>
      <c r="CR127" s="87"/>
      <c r="CS127" s="87"/>
      <c r="CT127" s="87"/>
      <c r="CU127" s="87"/>
      <c r="CV127" s="87"/>
      <c r="CW127" s="87"/>
      <c r="CX127" s="87"/>
      <c r="CY127" s="87"/>
      <c r="CZ127" s="87"/>
      <c r="DA127" s="87"/>
      <c r="DB127" s="87"/>
      <c r="DC127" s="87"/>
      <c r="DD127" s="87"/>
      <c r="DE127" s="87"/>
      <c r="DF127" s="87"/>
      <c r="DG127" s="87"/>
      <c r="DH127" s="87"/>
      <c r="DI127" s="87"/>
      <c r="DJ127" s="87"/>
      <c r="DK127" s="87"/>
      <c r="DL127" s="87"/>
      <c r="DM127" s="87"/>
      <c r="DN127" s="87"/>
      <c r="DO127" s="87"/>
      <c r="DP127" s="87"/>
      <c r="DQ127" s="87"/>
      <c r="DR127" s="87"/>
      <c r="DS127" s="87"/>
      <c r="DT127" s="87"/>
      <c r="DU127" s="87"/>
      <c r="DV127" s="87"/>
      <c r="DW127" s="87"/>
      <c r="DX127" s="87"/>
      <c r="DY127" s="87"/>
      <c r="DZ127" s="87"/>
      <c r="EA127" s="87"/>
      <c r="EB127" s="87"/>
      <c r="EC127" s="87"/>
      <c r="ED127" s="87"/>
      <c r="EE127" s="87"/>
      <c r="EF127" s="87"/>
      <c r="EG127" s="87"/>
      <c r="EH127" s="87"/>
      <c r="EI127" s="87"/>
      <c r="EJ127" s="87"/>
      <c r="EK127" s="87"/>
      <c r="EL127" s="87"/>
      <c r="EM127" s="87"/>
      <c r="EN127" s="87"/>
      <c r="EO127" s="87"/>
      <c r="EP127" s="87"/>
      <c r="EQ127" s="87"/>
      <c r="ER127" s="87"/>
      <c r="ES127" s="87"/>
      <c r="ET127" s="87"/>
      <c r="EU127" s="87"/>
      <c r="EV127" s="87"/>
      <c r="EW127" s="87"/>
      <c r="EX127" s="87"/>
      <c r="EY127" s="87"/>
      <c r="EZ127" s="87"/>
      <c r="FA127" s="87"/>
      <c r="FB127" s="87"/>
      <c r="FC127" s="87"/>
      <c r="FD127" s="87"/>
    </row>
    <row r="128" s="105" customFormat="1" ht="18.75" customHeight="1">
      <c r="A128" s="87"/>
      <c r="B128" s="91"/>
      <c r="C128" s="91"/>
      <c r="D128" s="91"/>
      <c r="E128" s="91"/>
      <c r="F128" s="91"/>
      <c r="G128" s="91"/>
      <c r="H128" s="91"/>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87"/>
      <c r="AX128" s="87"/>
      <c r="AY128" s="87"/>
      <c r="AZ128" s="87"/>
      <c r="BA128" s="87"/>
      <c r="BB128" s="87"/>
      <c r="BC128" s="87"/>
      <c r="BD128" s="87"/>
      <c r="BE128" s="87"/>
      <c r="BF128" s="87"/>
      <c r="BG128" s="87"/>
      <c r="BH128" s="87"/>
      <c r="BI128" s="87"/>
      <c r="BJ128" s="87"/>
      <c r="BK128" s="87"/>
      <c r="BL128" s="87"/>
      <c r="BM128" s="87"/>
      <c r="BN128" s="87"/>
      <c r="BO128" s="87"/>
      <c r="BP128" s="87"/>
      <c r="BQ128" s="87"/>
      <c r="BR128" s="87"/>
      <c r="BS128" s="87"/>
      <c r="BT128" s="87"/>
      <c r="BU128" s="87"/>
      <c r="BV128" s="87"/>
      <c r="BW128" s="87"/>
      <c r="BX128" s="87"/>
      <c r="BY128" s="87"/>
      <c r="BZ128" s="87"/>
      <c r="CA128" s="87"/>
      <c r="CB128" s="87"/>
      <c r="CC128" s="87"/>
      <c r="CD128" s="87"/>
      <c r="CE128" s="87"/>
      <c r="CF128" s="87"/>
      <c r="CG128" s="87"/>
      <c r="CH128" s="87"/>
      <c r="CI128" s="87"/>
      <c r="CJ128" s="87"/>
      <c r="CK128" s="87"/>
      <c r="CL128" s="87"/>
      <c r="CM128" s="87"/>
      <c r="CN128" s="87"/>
      <c r="CO128" s="87"/>
      <c r="CP128" s="87"/>
      <c r="CQ128" s="87"/>
      <c r="CR128" s="87"/>
      <c r="CS128" s="87"/>
      <c r="CT128" s="87"/>
      <c r="CU128" s="87"/>
      <c r="CV128" s="87"/>
      <c r="CW128" s="87"/>
      <c r="CX128" s="87"/>
      <c r="CY128" s="87"/>
      <c r="CZ128" s="87"/>
      <c r="DA128" s="87"/>
      <c r="DB128" s="87"/>
      <c r="DC128" s="87"/>
      <c r="DD128" s="87"/>
      <c r="DE128" s="87"/>
      <c r="DF128" s="87"/>
      <c r="DG128" s="87"/>
      <c r="DH128" s="87"/>
      <c r="DI128" s="87"/>
      <c r="DJ128" s="87"/>
      <c r="DK128" s="87"/>
      <c r="DL128" s="87"/>
      <c r="DM128" s="87"/>
      <c r="DN128" s="87"/>
      <c r="DO128" s="87"/>
      <c r="DP128" s="87"/>
      <c r="DQ128" s="87"/>
      <c r="DR128" s="87"/>
      <c r="DS128" s="87"/>
      <c r="DT128" s="87"/>
      <c r="DU128" s="87"/>
      <c r="DV128" s="87"/>
      <c r="DW128" s="87"/>
      <c r="DX128" s="87"/>
      <c r="DY128" s="87"/>
      <c r="DZ128" s="87"/>
      <c r="EA128" s="87"/>
      <c r="EB128" s="87"/>
      <c r="EC128" s="87"/>
      <c r="ED128" s="87"/>
      <c r="EE128" s="87"/>
      <c r="EF128" s="87"/>
      <c r="EG128" s="87"/>
      <c r="EH128" s="87"/>
      <c r="EI128" s="87"/>
      <c r="EJ128" s="87"/>
      <c r="EK128" s="87"/>
      <c r="EL128" s="87"/>
      <c r="EM128" s="87"/>
      <c r="EN128" s="87"/>
      <c r="EO128" s="87"/>
      <c r="EP128" s="87"/>
      <c r="EQ128" s="87"/>
      <c r="ER128" s="87"/>
      <c r="ES128" s="87"/>
      <c r="ET128" s="87"/>
      <c r="EU128" s="87"/>
      <c r="EV128" s="87"/>
      <c r="EW128" s="87"/>
      <c r="EX128" s="87"/>
      <c r="EY128" s="87"/>
      <c r="EZ128" s="87"/>
      <c r="FA128" s="87"/>
      <c r="FB128" s="87"/>
      <c r="FC128" s="87"/>
      <c r="FD128" s="87"/>
    </row>
    <row r="129" s="105" customFormat="1" ht="18.75" customHeight="1">
      <c r="A129" s="87"/>
      <c r="B129" s="91"/>
      <c r="C129" s="91"/>
      <c r="D129" s="91"/>
      <c r="E129" s="91"/>
      <c r="F129" s="91"/>
      <c r="G129" s="91"/>
      <c r="H129" s="91"/>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87"/>
      <c r="AX129" s="87"/>
      <c r="AY129" s="87"/>
      <c r="AZ129" s="87"/>
      <c r="BA129" s="87"/>
      <c r="BB129" s="87"/>
      <c r="BC129" s="87"/>
      <c r="BD129" s="87"/>
      <c r="BE129" s="87"/>
      <c r="BF129" s="87"/>
      <c r="BG129" s="87"/>
      <c r="BH129" s="87"/>
      <c r="BI129" s="87"/>
      <c r="BJ129" s="87"/>
      <c r="BK129" s="87"/>
      <c r="BL129" s="87"/>
      <c r="BM129" s="87"/>
      <c r="BN129" s="87"/>
      <c r="BO129" s="87"/>
      <c r="BP129" s="87"/>
      <c r="BQ129" s="87"/>
      <c r="BR129" s="87"/>
      <c r="BS129" s="87"/>
      <c r="BT129" s="87"/>
      <c r="BU129" s="87"/>
      <c r="BV129" s="87"/>
      <c r="BW129" s="87"/>
      <c r="BX129" s="87"/>
      <c r="BY129" s="87"/>
      <c r="BZ129" s="87"/>
      <c r="CA129" s="87"/>
      <c r="CB129" s="87"/>
      <c r="CC129" s="87"/>
      <c r="CD129" s="87"/>
      <c r="CE129" s="87"/>
      <c r="CF129" s="87"/>
      <c r="CG129" s="87"/>
      <c r="CH129" s="87"/>
      <c r="CI129" s="87"/>
      <c r="CJ129" s="87"/>
      <c r="CK129" s="87"/>
      <c r="CL129" s="87"/>
      <c r="CM129" s="87"/>
      <c r="CN129" s="87"/>
      <c r="CO129" s="87"/>
      <c r="CP129" s="87"/>
      <c r="CQ129" s="87"/>
      <c r="CR129" s="87"/>
      <c r="CS129" s="87"/>
      <c r="CT129" s="87"/>
      <c r="CU129" s="87"/>
      <c r="CV129" s="87"/>
      <c r="CW129" s="87"/>
      <c r="CX129" s="87"/>
      <c r="CY129" s="87"/>
      <c r="CZ129" s="87"/>
      <c r="DA129" s="87"/>
      <c r="DB129" s="87"/>
      <c r="DC129" s="87"/>
      <c r="DD129" s="87"/>
      <c r="DE129" s="87"/>
      <c r="DF129" s="87"/>
      <c r="DG129" s="87"/>
      <c r="DH129" s="87"/>
      <c r="DI129" s="87"/>
      <c r="DJ129" s="87"/>
      <c r="DK129" s="87"/>
      <c r="DL129" s="87"/>
      <c r="DM129" s="87"/>
      <c r="DN129" s="87"/>
      <c r="DO129" s="87"/>
      <c r="DP129" s="87"/>
      <c r="DQ129" s="87"/>
      <c r="DR129" s="87"/>
      <c r="DS129" s="87"/>
      <c r="DT129" s="87"/>
      <c r="DU129" s="87"/>
      <c r="DV129" s="87"/>
      <c r="DW129" s="87"/>
      <c r="DX129" s="87"/>
      <c r="DY129" s="87"/>
      <c r="DZ129" s="87"/>
      <c r="EA129" s="87"/>
      <c r="EB129" s="87"/>
      <c r="EC129" s="87"/>
      <c r="ED129" s="87"/>
      <c r="EE129" s="87"/>
      <c r="EF129" s="87"/>
      <c r="EG129" s="87"/>
      <c r="EH129" s="87"/>
      <c r="EI129" s="87"/>
      <c r="EJ129" s="87"/>
      <c r="EK129" s="87"/>
      <c r="EL129" s="87"/>
      <c r="EM129" s="87"/>
      <c r="EN129" s="87"/>
      <c r="EO129" s="87"/>
      <c r="EP129" s="87"/>
      <c r="EQ129" s="87"/>
      <c r="ER129" s="87"/>
      <c r="ES129" s="87"/>
      <c r="ET129" s="87"/>
      <c r="EU129" s="87"/>
      <c r="EV129" s="87"/>
      <c r="EW129" s="87"/>
      <c r="EX129" s="87"/>
      <c r="EY129" s="87"/>
      <c r="EZ129" s="87"/>
      <c r="FA129" s="87"/>
      <c r="FB129" s="87"/>
      <c r="FC129" s="87"/>
      <c r="FD129" s="87"/>
    </row>
    <row r="130" s="105" customFormat="1" ht="18.75" customHeight="1">
      <c r="A130" s="87"/>
      <c r="B130" s="91"/>
      <c r="C130" s="91"/>
      <c r="D130" s="91"/>
      <c r="E130" s="91"/>
      <c r="F130" s="91"/>
      <c r="G130" s="91"/>
      <c r="H130" s="91"/>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87"/>
      <c r="AX130" s="87"/>
      <c r="AY130" s="87"/>
      <c r="AZ130" s="87"/>
      <c r="BA130" s="87"/>
      <c r="BB130" s="87"/>
      <c r="BC130" s="87"/>
      <c r="BD130" s="87"/>
      <c r="BE130" s="87"/>
      <c r="BF130" s="87"/>
      <c r="BG130" s="87"/>
      <c r="BH130" s="87"/>
      <c r="BI130" s="87"/>
      <c r="BJ130" s="87"/>
      <c r="BK130" s="87"/>
      <c r="BL130" s="87"/>
      <c r="BM130" s="87"/>
      <c r="BN130" s="87"/>
      <c r="BO130" s="87"/>
      <c r="BP130" s="87"/>
      <c r="BQ130" s="87"/>
      <c r="BR130" s="87"/>
      <c r="BS130" s="87"/>
      <c r="BT130" s="87"/>
      <c r="BU130" s="87"/>
      <c r="BV130" s="87"/>
      <c r="BW130" s="87"/>
      <c r="BX130" s="87"/>
      <c r="BY130" s="87"/>
      <c r="BZ130" s="87"/>
      <c r="CA130" s="87"/>
      <c r="CB130" s="87"/>
      <c r="CC130" s="87"/>
      <c r="CD130" s="87"/>
      <c r="CE130" s="87"/>
      <c r="CF130" s="87"/>
      <c r="CG130" s="87"/>
      <c r="CH130" s="87"/>
      <c r="CI130" s="87"/>
      <c r="CJ130" s="87"/>
      <c r="CK130" s="87"/>
      <c r="CL130" s="87"/>
      <c r="CM130" s="87"/>
      <c r="CN130" s="87"/>
      <c r="CO130" s="87"/>
      <c r="CP130" s="87"/>
      <c r="CQ130" s="87"/>
      <c r="CR130" s="87"/>
      <c r="CS130" s="87"/>
      <c r="CT130" s="87"/>
      <c r="CU130" s="87"/>
      <c r="CV130" s="87"/>
      <c r="CW130" s="87"/>
      <c r="CX130" s="87"/>
      <c r="CY130" s="87"/>
      <c r="CZ130" s="87"/>
      <c r="DA130" s="87"/>
      <c r="DB130" s="87"/>
      <c r="DC130" s="87"/>
      <c r="DD130" s="87"/>
      <c r="DE130" s="87"/>
      <c r="DF130" s="87"/>
      <c r="DG130" s="87"/>
      <c r="DH130" s="87"/>
      <c r="DI130" s="87"/>
      <c r="DJ130" s="87"/>
      <c r="DK130" s="87"/>
      <c r="DL130" s="87"/>
      <c r="DM130" s="87"/>
      <c r="DN130" s="87"/>
      <c r="DO130" s="87"/>
      <c r="DP130" s="87"/>
      <c r="DQ130" s="87"/>
      <c r="DR130" s="87"/>
      <c r="DS130" s="87"/>
      <c r="DT130" s="87"/>
      <c r="DU130" s="87"/>
      <c r="DV130" s="87"/>
      <c r="DW130" s="87"/>
      <c r="DX130" s="87"/>
      <c r="DY130" s="87"/>
      <c r="DZ130" s="87"/>
      <c r="EA130" s="87"/>
      <c r="EB130" s="87"/>
      <c r="EC130" s="87"/>
      <c r="ED130" s="87"/>
      <c r="EE130" s="87"/>
      <c r="EF130" s="87"/>
      <c r="EG130" s="87"/>
      <c r="EH130" s="87"/>
      <c r="EI130" s="87"/>
      <c r="EJ130" s="87"/>
      <c r="EK130" s="87"/>
      <c r="EL130" s="87"/>
      <c r="EM130" s="87"/>
      <c r="EN130" s="87"/>
      <c r="EO130" s="87"/>
      <c r="EP130" s="87"/>
      <c r="EQ130" s="87"/>
      <c r="ER130" s="87"/>
      <c r="ES130" s="87"/>
      <c r="ET130" s="87"/>
      <c r="EU130" s="87"/>
      <c r="EV130" s="87"/>
      <c r="EW130" s="87"/>
      <c r="EX130" s="87"/>
      <c r="EY130" s="87"/>
      <c r="EZ130" s="87"/>
      <c r="FA130" s="87"/>
      <c r="FB130" s="87"/>
      <c r="FC130" s="87"/>
      <c r="FD130" s="87"/>
    </row>
    <row r="131" s="105" customFormat="1" ht="18.75" customHeight="1">
      <c r="A131" s="87"/>
      <c r="B131" s="91"/>
      <c r="C131" s="91"/>
      <c r="D131" s="91"/>
      <c r="E131" s="91"/>
      <c r="F131" s="91"/>
      <c r="G131" s="91"/>
      <c r="H131" s="91"/>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87"/>
      <c r="AX131" s="87"/>
      <c r="AY131" s="87"/>
      <c r="AZ131" s="87"/>
      <c r="BA131" s="87"/>
      <c r="BB131" s="87"/>
      <c r="BC131" s="87"/>
      <c r="BD131" s="87"/>
      <c r="BE131" s="87"/>
      <c r="BF131" s="87"/>
      <c r="BG131" s="87"/>
      <c r="BH131" s="87"/>
      <c r="BI131" s="87"/>
      <c r="BJ131" s="87"/>
      <c r="BK131" s="87"/>
      <c r="BL131" s="87"/>
      <c r="BM131" s="87"/>
      <c r="BN131" s="87"/>
      <c r="BO131" s="87"/>
      <c r="BP131" s="87"/>
      <c r="BQ131" s="87"/>
      <c r="BR131" s="87"/>
      <c r="BS131" s="87"/>
      <c r="BT131" s="87"/>
      <c r="BU131" s="87"/>
      <c r="BV131" s="87"/>
      <c r="BW131" s="87"/>
      <c r="BX131" s="87"/>
      <c r="BY131" s="87"/>
      <c r="BZ131" s="87"/>
      <c r="CA131" s="87"/>
      <c r="CB131" s="87"/>
      <c r="CC131" s="87"/>
      <c r="CD131" s="87"/>
      <c r="CE131" s="87"/>
      <c r="CF131" s="87"/>
      <c r="CG131" s="87"/>
      <c r="CH131" s="87"/>
      <c r="CI131" s="87"/>
      <c r="CJ131" s="87"/>
      <c r="CK131" s="87"/>
      <c r="CL131" s="87"/>
      <c r="CM131" s="87"/>
      <c r="CN131" s="87"/>
      <c r="CO131" s="87"/>
      <c r="CP131" s="87"/>
      <c r="CQ131" s="87"/>
      <c r="CR131" s="87"/>
      <c r="CS131" s="87"/>
      <c r="CT131" s="87"/>
      <c r="CU131" s="87"/>
      <c r="CV131" s="87"/>
      <c r="CW131" s="87"/>
      <c r="CX131" s="87"/>
      <c r="CY131" s="87"/>
      <c r="CZ131" s="87"/>
      <c r="DA131" s="87"/>
      <c r="DB131" s="87"/>
      <c r="DC131" s="87"/>
      <c r="DD131" s="87"/>
      <c r="DE131" s="87"/>
      <c r="DF131" s="87"/>
      <c r="DG131" s="87"/>
      <c r="DH131" s="87"/>
      <c r="DI131" s="87"/>
      <c r="DJ131" s="87"/>
      <c r="DK131" s="87"/>
      <c r="DL131" s="87"/>
      <c r="DM131" s="87"/>
      <c r="DN131" s="87"/>
      <c r="DO131" s="87"/>
      <c r="DP131" s="87"/>
      <c r="DQ131" s="87"/>
      <c r="DR131" s="87"/>
      <c r="DS131" s="87"/>
      <c r="DT131" s="87"/>
      <c r="DU131" s="87"/>
      <c r="DV131" s="87"/>
      <c r="DW131" s="87"/>
      <c r="DX131" s="87"/>
      <c r="DY131" s="87"/>
      <c r="DZ131" s="87"/>
      <c r="EA131" s="87"/>
      <c r="EB131" s="87"/>
      <c r="EC131" s="87"/>
      <c r="ED131" s="87"/>
      <c r="EE131" s="87"/>
      <c r="EF131" s="87"/>
      <c r="EG131" s="87"/>
      <c r="EH131" s="87"/>
      <c r="EI131" s="87"/>
      <c r="EJ131" s="87"/>
      <c r="EK131" s="87"/>
      <c r="EL131" s="87"/>
      <c r="EM131" s="87"/>
      <c r="EN131" s="87"/>
      <c r="EO131" s="87"/>
      <c r="EP131" s="87"/>
      <c r="EQ131" s="87"/>
      <c r="ER131" s="87"/>
      <c r="ES131" s="87"/>
      <c r="ET131" s="87"/>
      <c r="EU131" s="87"/>
      <c r="EV131" s="87"/>
      <c r="EW131" s="87"/>
      <c r="EX131" s="87"/>
      <c r="EY131" s="87"/>
      <c r="EZ131" s="87"/>
      <c r="FA131" s="87"/>
      <c r="FB131" s="87"/>
      <c r="FC131" s="87"/>
      <c r="FD131" s="87"/>
    </row>
    <row r="132" s="105" customFormat="1" ht="18.75" customHeight="1">
      <c r="A132" s="87"/>
      <c r="B132" s="91"/>
      <c r="C132" s="91"/>
      <c r="D132" s="91"/>
      <c r="E132" s="91"/>
      <c r="F132" s="91"/>
      <c r="G132" s="91"/>
      <c r="H132" s="91"/>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87"/>
      <c r="AX132" s="87"/>
      <c r="AY132" s="87"/>
      <c r="AZ132" s="87"/>
      <c r="BA132" s="87"/>
      <c r="BB132" s="87"/>
      <c r="BC132" s="87"/>
      <c r="BD132" s="87"/>
      <c r="BE132" s="87"/>
      <c r="BF132" s="87"/>
      <c r="BG132" s="87"/>
      <c r="BH132" s="87"/>
      <c r="BI132" s="87"/>
      <c r="BJ132" s="87"/>
      <c r="BK132" s="87"/>
      <c r="BL132" s="87"/>
      <c r="BM132" s="87"/>
      <c r="BN132" s="87"/>
      <c r="BO132" s="87"/>
      <c r="BP132" s="87"/>
      <c r="BQ132" s="87"/>
      <c r="BR132" s="87"/>
      <c r="BS132" s="87"/>
      <c r="BT132" s="87"/>
      <c r="BU132" s="87"/>
      <c r="BV132" s="87"/>
      <c r="BW132" s="87"/>
      <c r="BX132" s="87"/>
      <c r="BY132" s="87"/>
      <c r="BZ132" s="87"/>
      <c r="CA132" s="87"/>
      <c r="CB132" s="87"/>
      <c r="CC132" s="87"/>
      <c r="CD132" s="87"/>
      <c r="CE132" s="87"/>
      <c r="CF132" s="87"/>
      <c r="CG132" s="87"/>
      <c r="CH132" s="87"/>
      <c r="CI132" s="87"/>
      <c r="CJ132" s="87"/>
      <c r="CK132" s="87"/>
      <c r="CL132" s="87"/>
      <c r="CM132" s="87"/>
      <c r="CN132" s="87"/>
      <c r="CO132" s="87"/>
      <c r="CP132" s="87"/>
      <c r="CQ132" s="87"/>
      <c r="CR132" s="87"/>
      <c r="CS132" s="87"/>
      <c r="CT132" s="87"/>
      <c r="CU132" s="87"/>
      <c r="CV132" s="87"/>
      <c r="CW132" s="87"/>
      <c r="CX132" s="87"/>
      <c r="CY132" s="87"/>
      <c r="CZ132" s="87"/>
      <c r="DA132" s="87"/>
      <c r="DB132" s="87"/>
      <c r="DC132" s="87"/>
      <c r="DD132" s="87"/>
      <c r="DE132" s="87"/>
      <c r="DF132" s="87"/>
      <c r="DG132" s="87"/>
      <c r="DH132" s="87"/>
      <c r="DI132" s="87"/>
      <c r="DJ132" s="87"/>
      <c r="DK132" s="87"/>
      <c r="DL132" s="87"/>
      <c r="DM132" s="87"/>
      <c r="DN132" s="87"/>
      <c r="DO132" s="87"/>
      <c r="DP132" s="87"/>
      <c r="DQ132" s="87"/>
      <c r="DR132" s="87"/>
      <c r="DS132" s="87"/>
      <c r="DT132" s="87"/>
      <c r="DU132" s="87"/>
      <c r="DV132" s="87"/>
      <c r="DW132" s="87"/>
      <c r="DX132" s="87"/>
      <c r="DY132" s="87"/>
      <c r="DZ132" s="87"/>
      <c r="EA132" s="87"/>
      <c r="EB132" s="87"/>
      <c r="EC132" s="87"/>
      <c r="ED132" s="87"/>
      <c r="EE132" s="87"/>
      <c r="EF132" s="87"/>
      <c r="EG132" s="87"/>
      <c r="EH132" s="87"/>
      <c r="EI132" s="87"/>
      <c r="EJ132" s="87"/>
      <c r="EK132" s="87"/>
      <c r="EL132" s="87"/>
      <c r="EM132" s="87"/>
      <c r="EN132" s="87"/>
      <c r="EO132" s="87"/>
      <c r="EP132" s="87"/>
      <c r="EQ132" s="87"/>
      <c r="ER132" s="87"/>
      <c r="ES132" s="87"/>
      <c r="ET132" s="87"/>
      <c r="EU132" s="87"/>
      <c r="EV132" s="87"/>
      <c r="EW132" s="87"/>
      <c r="EX132" s="87"/>
      <c r="EY132" s="87"/>
      <c r="EZ132" s="87"/>
      <c r="FA132" s="87"/>
      <c r="FB132" s="87"/>
      <c r="FC132" s="87"/>
      <c r="FD132" s="87"/>
    </row>
    <row r="133" s="105" customFormat="1" ht="18.75" customHeight="1">
      <c r="A133" s="87"/>
      <c r="B133" s="91"/>
      <c r="C133" s="91"/>
      <c r="D133" s="91"/>
      <c r="E133" s="91"/>
      <c r="F133" s="91"/>
      <c r="G133" s="91"/>
      <c r="H133" s="91"/>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87"/>
      <c r="AX133" s="87"/>
      <c r="AY133" s="87"/>
      <c r="AZ133" s="87"/>
      <c r="BA133" s="87"/>
      <c r="BB133" s="87"/>
      <c r="BC133" s="87"/>
      <c r="BD133" s="87"/>
      <c r="BE133" s="87"/>
      <c r="BF133" s="87"/>
      <c r="BG133" s="87"/>
      <c r="BH133" s="87"/>
      <c r="BI133" s="87"/>
      <c r="BJ133" s="87"/>
      <c r="BK133" s="87"/>
      <c r="BL133" s="87"/>
      <c r="BM133" s="87"/>
      <c r="BN133" s="87"/>
      <c r="BO133" s="87"/>
      <c r="BP133" s="87"/>
      <c r="BQ133" s="87"/>
      <c r="BR133" s="87"/>
      <c r="BS133" s="87"/>
      <c r="BT133" s="87"/>
      <c r="BU133" s="87"/>
      <c r="BV133" s="87"/>
      <c r="BW133" s="87"/>
      <c r="BX133" s="87"/>
      <c r="BY133" s="87"/>
      <c r="BZ133" s="87"/>
      <c r="CA133" s="87"/>
      <c r="CB133" s="87"/>
      <c r="CC133" s="87"/>
      <c r="CD133" s="87"/>
      <c r="CE133" s="87"/>
      <c r="CF133" s="87"/>
      <c r="CG133" s="87"/>
      <c r="CH133" s="87"/>
      <c r="CI133" s="87"/>
      <c r="CJ133" s="87"/>
      <c r="CK133" s="87"/>
      <c r="CL133" s="87"/>
      <c r="CM133" s="87"/>
      <c r="CN133" s="87"/>
      <c r="CO133" s="87"/>
      <c r="CP133" s="87"/>
      <c r="CQ133" s="87"/>
      <c r="CR133" s="87"/>
      <c r="CS133" s="87"/>
      <c r="CT133" s="87"/>
      <c r="CU133" s="87"/>
      <c r="CV133" s="87"/>
      <c r="CW133" s="87"/>
      <c r="CX133" s="87"/>
      <c r="CY133" s="87"/>
      <c r="CZ133" s="87"/>
      <c r="DA133" s="87"/>
      <c r="DB133" s="87"/>
      <c r="DC133" s="87"/>
      <c r="DD133" s="87"/>
      <c r="DE133" s="87"/>
      <c r="DF133" s="87"/>
      <c r="DG133" s="87"/>
      <c r="DH133" s="87"/>
      <c r="DI133" s="87"/>
      <c r="DJ133" s="87"/>
      <c r="DK133" s="87"/>
      <c r="DL133" s="87"/>
      <c r="DM133" s="87"/>
      <c r="DN133" s="87"/>
      <c r="DO133" s="87"/>
      <c r="DP133" s="87"/>
      <c r="DQ133" s="87"/>
      <c r="DR133" s="87"/>
      <c r="DS133" s="87"/>
      <c r="DT133" s="87"/>
      <c r="DU133" s="87"/>
      <c r="DV133" s="87"/>
      <c r="DW133" s="87"/>
      <c r="DX133" s="87"/>
      <c r="DY133" s="87"/>
      <c r="DZ133" s="87"/>
      <c r="EA133" s="87"/>
      <c r="EB133" s="87"/>
      <c r="EC133" s="87"/>
      <c r="ED133" s="87"/>
      <c r="EE133" s="87"/>
      <c r="EF133" s="87"/>
      <c r="EG133" s="87"/>
      <c r="EH133" s="87"/>
      <c r="EI133" s="87"/>
      <c r="EJ133" s="87"/>
      <c r="EK133" s="87"/>
      <c r="EL133" s="87"/>
      <c r="EM133" s="87"/>
      <c r="EN133" s="87"/>
      <c r="EO133" s="87"/>
      <c r="EP133" s="87"/>
      <c r="EQ133" s="87"/>
      <c r="ER133" s="87"/>
      <c r="ES133" s="87"/>
      <c r="ET133" s="87"/>
      <c r="EU133" s="87"/>
      <c r="EV133" s="87"/>
      <c r="EW133" s="87"/>
      <c r="EX133" s="87"/>
      <c r="EY133" s="87"/>
      <c r="EZ133" s="87"/>
      <c r="FA133" s="87"/>
      <c r="FB133" s="87"/>
      <c r="FC133" s="87"/>
      <c r="FD133" s="87"/>
    </row>
    <row r="134" s="105" customFormat="1" ht="18.75" customHeight="1">
      <c r="A134" s="87"/>
      <c r="B134" s="91"/>
      <c r="C134" s="91"/>
      <c r="D134" s="91"/>
      <c r="E134" s="91"/>
      <c r="F134" s="91"/>
      <c r="G134" s="91"/>
      <c r="H134" s="91"/>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87"/>
      <c r="AI134" s="87"/>
      <c r="AJ134" s="87"/>
      <c r="AK134" s="87"/>
      <c r="AL134" s="87"/>
      <c r="AM134" s="87"/>
      <c r="AN134" s="87"/>
      <c r="AO134" s="87"/>
      <c r="AP134" s="87"/>
      <c r="AQ134" s="87"/>
      <c r="AR134" s="87"/>
      <c r="AS134" s="87"/>
      <c r="AT134" s="87"/>
      <c r="AU134" s="87"/>
      <c r="AV134" s="87"/>
      <c r="AW134" s="87"/>
      <c r="AX134" s="87"/>
      <c r="AY134" s="87"/>
      <c r="AZ134" s="87"/>
      <c r="BA134" s="87"/>
      <c r="BB134" s="87"/>
      <c r="BC134" s="87"/>
      <c r="BD134" s="87"/>
      <c r="BE134" s="87"/>
      <c r="BF134" s="87"/>
      <c r="BG134" s="87"/>
      <c r="BH134" s="87"/>
      <c r="BI134" s="87"/>
      <c r="BJ134" s="87"/>
      <c r="BK134" s="87"/>
      <c r="BL134" s="87"/>
      <c r="BM134" s="87"/>
      <c r="BN134" s="87"/>
      <c r="BO134" s="87"/>
      <c r="BP134" s="87"/>
      <c r="BQ134" s="87"/>
      <c r="BR134" s="87"/>
      <c r="BS134" s="87"/>
      <c r="BT134" s="87"/>
      <c r="BU134" s="87"/>
      <c r="BV134" s="87"/>
      <c r="BW134" s="87"/>
      <c r="BX134" s="87"/>
      <c r="BY134" s="87"/>
      <c r="BZ134" s="87"/>
      <c r="CA134" s="87"/>
      <c r="CB134" s="87"/>
      <c r="CC134" s="87"/>
      <c r="CD134" s="87"/>
      <c r="CE134" s="87"/>
      <c r="CF134" s="87"/>
      <c r="CG134" s="87"/>
      <c r="CH134" s="87"/>
      <c r="CI134" s="87"/>
      <c r="CJ134" s="87"/>
      <c r="CK134" s="87"/>
      <c r="CL134" s="87"/>
      <c r="CM134" s="87"/>
      <c r="CN134" s="87"/>
      <c r="CO134" s="87"/>
      <c r="CP134" s="87"/>
      <c r="CQ134" s="87"/>
      <c r="CR134" s="87"/>
      <c r="CS134" s="87"/>
      <c r="CT134" s="87"/>
      <c r="CU134" s="87"/>
      <c r="CV134" s="87"/>
      <c r="CW134" s="87"/>
      <c r="CX134" s="87"/>
      <c r="CY134" s="87"/>
      <c r="CZ134" s="87"/>
      <c r="DA134" s="87"/>
      <c r="DB134" s="87"/>
      <c r="DC134" s="87"/>
      <c r="DD134" s="87"/>
      <c r="DE134" s="87"/>
      <c r="DF134" s="87"/>
      <c r="DG134" s="87"/>
      <c r="DH134" s="87"/>
      <c r="DI134" s="87"/>
      <c r="DJ134" s="87"/>
      <c r="DK134" s="87"/>
      <c r="DL134" s="87"/>
      <c r="DM134" s="87"/>
      <c r="DN134" s="87"/>
      <c r="DO134" s="87"/>
      <c r="DP134" s="87"/>
      <c r="DQ134" s="87"/>
      <c r="DR134" s="87"/>
      <c r="DS134" s="87"/>
      <c r="DT134" s="87"/>
      <c r="DU134" s="87"/>
      <c r="DV134" s="87"/>
      <c r="DW134" s="87"/>
      <c r="DX134" s="87"/>
      <c r="DY134" s="87"/>
      <c r="DZ134" s="87"/>
      <c r="EA134" s="87"/>
      <c r="EB134" s="87"/>
      <c r="EC134" s="87"/>
      <c r="ED134" s="87"/>
      <c r="EE134" s="87"/>
      <c r="EF134" s="87"/>
      <c r="EG134" s="87"/>
      <c r="EH134" s="87"/>
      <c r="EI134" s="87"/>
      <c r="EJ134" s="87"/>
      <c r="EK134" s="87"/>
      <c r="EL134" s="87"/>
      <c r="EM134" s="87"/>
      <c r="EN134" s="87"/>
      <c r="EO134" s="87"/>
      <c r="EP134" s="87"/>
      <c r="EQ134" s="87"/>
      <c r="ER134" s="87"/>
      <c r="ES134" s="87"/>
      <c r="ET134" s="87"/>
      <c r="EU134" s="87"/>
      <c r="EV134" s="87"/>
      <c r="EW134" s="87"/>
      <c r="EX134" s="87"/>
      <c r="EY134" s="87"/>
      <c r="EZ134" s="87"/>
      <c r="FA134" s="87"/>
      <c r="FB134" s="87"/>
      <c r="FC134" s="87"/>
      <c r="FD134" s="87"/>
    </row>
    <row r="135" s="105" customFormat="1" ht="18.75" customHeight="1">
      <c r="A135" s="87"/>
      <c r="B135" s="91"/>
      <c r="C135" s="91"/>
      <c r="D135" s="91"/>
      <c r="E135" s="91"/>
      <c r="F135" s="91"/>
      <c r="G135" s="91"/>
      <c r="H135" s="91"/>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87"/>
      <c r="AX135" s="87"/>
      <c r="AY135" s="87"/>
      <c r="AZ135" s="87"/>
      <c r="BA135" s="87"/>
      <c r="BB135" s="87"/>
      <c r="BC135" s="87"/>
      <c r="BD135" s="87"/>
      <c r="BE135" s="87"/>
      <c r="BF135" s="87"/>
      <c r="BG135" s="87"/>
      <c r="BH135" s="87"/>
      <c r="BI135" s="87"/>
      <c r="BJ135" s="87"/>
      <c r="BK135" s="87"/>
      <c r="BL135" s="87"/>
      <c r="BM135" s="87"/>
      <c r="BN135" s="87"/>
      <c r="BO135" s="87"/>
      <c r="BP135" s="87"/>
      <c r="BQ135" s="87"/>
      <c r="BR135" s="87"/>
      <c r="BS135" s="87"/>
      <c r="BT135" s="87"/>
      <c r="BU135" s="87"/>
      <c r="BV135" s="87"/>
      <c r="BW135" s="87"/>
      <c r="BX135" s="87"/>
      <c r="BY135" s="87"/>
      <c r="BZ135" s="87"/>
      <c r="CA135" s="87"/>
      <c r="CB135" s="87"/>
      <c r="CC135" s="87"/>
      <c r="CD135" s="87"/>
      <c r="CE135" s="87"/>
      <c r="CF135" s="87"/>
      <c r="CG135" s="87"/>
      <c r="CH135" s="87"/>
      <c r="CI135" s="87"/>
      <c r="CJ135" s="87"/>
      <c r="CK135" s="87"/>
      <c r="CL135" s="87"/>
      <c r="CM135" s="87"/>
      <c r="CN135" s="87"/>
      <c r="CO135" s="87"/>
      <c r="CP135" s="87"/>
      <c r="CQ135" s="87"/>
      <c r="CR135" s="87"/>
      <c r="CS135" s="87"/>
      <c r="CT135" s="87"/>
      <c r="CU135" s="87"/>
      <c r="CV135" s="87"/>
      <c r="CW135" s="87"/>
      <c r="CX135" s="87"/>
      <c r="CY135" s="87"/>
      <c r="CZ135" s="87"/>
      <c r="DA135" s="87"/>
      <c r="DB135" s="87"/>
      <c r="DC135" s="87"/>
      <c r="DD135" s="87"/>
      <c r="DE135" s="87"/>
      <c r="DF135" s="87"/>
      <c r="DG135" s="87"/>
      <c r="DH135" s="87"/>
      <c r="DI135" s="87"/>
      <c r="DJ135" s="87"/>
      <c r="DK135" s="87"/>
      <c r="DL135" s="87"/>
      <c r="DM135" s="87"/>
      <c r="DN135" s="87"/>
      <c r="DO135" s="87"/>
      <c r="DP135" s="87"/>
      <c r="DQ135" s="87"/>
      <c r="DR135" s="87"/>
      <c r="DS135" s="87"/>
      <c r="DT135" s="87"/>
      <c r="DU135" s="87"/>
      <c r="DV135" s="87"/>
      <c r="DW135" s="87"/>
      <c r="DX135" s="87"/>
      <c r="DY135" s="87"/>
      <c r="DZ135" s="87"/>
      <c r="EA135" s="87"/>
      <c r="EB135" s="87"/>
      <c r="EC135" s="87"/>
      <c r="ED135" s="87"/>
      <c r="EE135" s="87"/>
      <c r="EF135" s="87"/>
      <c r="EG135" s="87"/>
      <c r="EH135" s="87"/>
      <c r="EI135" s="87"/>
      <c r="EJ135" s="87"/>
      <c r="EK135" s="87"/>
      <c r="EL135" s="87"/>
      <c r="EM135" s="87"/>
      <c r="EN135" s="87"/>
      <c r="EO135" s="87"/>
      <c r="EP135" s="87"/>
      <c r="EQ135" s="87"/>
      <c r="ER135" s="87"/>
      <c r="ES135" s="87"/>
      <c r="ET135" s="87"/>
      <c r="EU135" s="87"/>
      <c r="EV135" s="87"/>
      <c r="EW135" s="87"/>
      <c r="EX135" s="87"/>
      <c r="EY135" s="87"/>
      <c r="EZ135" s="87"/>
      <c r="FA135" s="87"/>
      <c r="FB135" s="87"/>
      <c r="FC135" s="87"/>
      <c r="FD135" s="87"/>
    </row>
    <row r="136" s="105" customFormat="1" ht="18.75" customHeight="1">
      <c r="A136" s="87"/>
      <c r="B136" s="91"/>
      <c r="C136" s="91"/>
      <c r="D136" s="91"/>
      <c r="E136" s="91"/>
      <c r="F136" s="91"/>
      <c r="G136" s="91"/>
      <c r="H136" s="91"/>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87"/>
      <c r="AX136" s="87"/>
      <c r="AY136" s="87"/>
      <c r="AZ136" s="87"/>
      <c r="BA136" s="87"/>
      <c r="BB136" s="87"/>
      <c r="BC136" s="87"/>
      <c r="BD136" s="87"/>
      <c r="BE136" s="87"/>
      <c r="BF136" s="87"/>
      <c r="BG136" s="87"/>
      <c r="BH136" s="87"/>
      <c r="BI136" s="87"/>
      <c r="BJ136" s="87"/>
      <c r="BK136" s="87"/>
      <c r="BL136" s="87"/>
      <c r="BM136" s="87"/>
      <c r="BN136" s="87"/>
      <c r="BO136" s="87"/>
      <c r="BP136" s="87"/>
      <c r="BQ136" s="87"/>
      <c r="BR136" s="87"/>
      <c r="BS136" s="87"/>
      <c r="BT136" s="87"/>
      <c r="BU136" s="87"/>
      <c r="BV136" s="87"/>
      <c r="BW136" s="87"/>
      <c r="BX136" s="87"/>
      <c r="BY136" s="87"/>
      <c r="BZ136" s="87"/>
      <c r="CA136" s="87"/>
      <c r="CB136" s="87"/>
      <c r="CC136" s="87"/>
      <c r="CD136" s="87"/>
      <c r="CE136" s="87"/>
      <c r="CF136" s="87"/>
      <c r="CG136" s="87"/>
      <c r="CH136" s="87"/>
      <c r="CI136" s="87"/>
      <c r="CJ136" s="87"/>
      <c r="CK136" s="87"/>
      <c r="CL136" s="87"/>
      <c r="CM136" s="87"/>
      <c r="CN136" s="87"/>
      <c r="CO136" s="87"/>
      <c r="CP136" s="87"/>
      <c r="CQ136" s="87"/>
      <c r="CR136" s="87"/>
      <c r="CS136" s="87"/>
      <c r="CT136" s="87"/>
      <c r="CU136" s="87"/>
      <c r="CV136" s="87"/>
      <c r="CW136" s="87"/>
      <c r="CX136" s="87"/>
      <c r="CY136" s="87"/>
      <c r="CZ136" s="87"/>
      <c r="DA136" s="87"/>
      <c r="DB136" s="87"/>
      <c r="DC136" s="87"/>
      <c r="DD136" s="87"/>
      <c r="DE136" s="87"/>
      <c r="DF136" s="87"/>
      <c r="DG136" s="87"/>
      <c r="DH136" s="87"/>
      <c r="DI136" s="87"/>
      <c r="DJ136" s="87"/>
      <c r="DK136" s="87"/>
      <c r="DL136" s="87"/>
      <c r="DM136" s="87"/>
      <c r="DN136" s="87"/>
      <c r="DO136" s="87"/>
      <c r="DP136" s="87"/>
      <c r="DQ136" s="87"/>
      <c r="DR136" s="87"/>
      <c r="DS136" s="87"/>
      <c r="DT136" s="87"/>
      <c r="DU136" s="87"/>
      <c r="DV136" s="87"/>
      <c r="DW136" s="87"/>
      <c r="DX136" s="87"/>
      <c r="DY136" s="87"/>
      <c r="DZ136" s="87"/>
      <c r="EA136" s="87"/>
      <c r="EB136" s="87"/>
      <c r="EC136" s="87"/>
      <c r="ED136" s="87"/>
      <c r="EE136" s="87"/>
      <c r="EF136" s="87"/>
      <c r="EG136" s="87"/>
      <c r="EH136" s="87"/>
      <c r="EI136" s="87"/>
      <c r="EJ136" s="87"/>
      <c r="EK136" s="87"/>
      <c r="EL136" s="87"/>
      <c r="EM136" s="87"/>
      <c r="EN136" s="87"/>
      <c r="EO136" s="87"/>
      <c r="EP136" s="87"/>
      <c r="EQ136" s="87"/>
      <c r="ER136" s="87"/>
      <c r="ES136" s="87"/>
      <c r="ET136" s="87"/>
      <c r="EU136" s="87"/>
      <c r="EV136" s="87"/>
      <c r="EW136" s="87"/>
      <c r="EX136" s="87"/>
      <c r="EY136" s="87"/>
      <c r="EZ136" s="87"/>
      <c r="FA136" s="87"/>
      <c r="FB136" s="87"/>
      <c r="FC136" s="87"/>
      <c r="FD136" s="87"/>
    </row>
    <row r="137" s="105" customFormat="1" ht="18.75" customHeight="1">
      <c r="A137" s="87"/>
      <c r="B137" s="91"/>
      <c r="C137" s="91"/>
      <c r="D137" s="91"/>
      <c r="E137" s="91"/>
      <c r="F137" s="91"/>
      <c r="G137" s="91"/>
      <c r="H137" s="91"/>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87"/>
      <c r="AX137" s="87"/>
      <c r="AY137" s="87"/>
      <c r="AZ137" s="87"/>
      <c r="BA137" s="87"/>
      <c r="BB137" s="87"/>
      <c r="BC137" s="87"/>
      <c r="BD137" s="87"/>
      <c r="BE137" s="87"/>
      <c r="BF137" s="87"/>
      <c r="BG137" s="87"/>
      <c r="BH137" s="87"/>
      <c r="BI137" s="87"/>
      <c r="BJ137" s="87"/>
      <c r="BK137" s="87"/>
      <c r="BL137" s="87"/>
      <c r="BM137" s="87"/>
      <c r="BN137" s="87"/>
      <c r="BO137" s="87"/>
      <c r="BP137" s="87"/>
      <c r="BQ137" s="87"/>
      <c r="BR137" s="87"/>
      <c r="BS137" s="87"/>
      <c r="BT137" s="87"/>
      <c r="BU137" s="87"/>
      <c r="BV137" s="87"/>
      <c r="BW137" s="87"/>
      <c r="BX137" s="87"/>
      <c r="BY137" s="87"/>
      <c r="BZ137" s="87"/>
      <c r="CA137" s="87"/>
      <c r="CB137" s="87"/>
      <c r="CC137" s="87"/>
      <c r="CD137" s="87"/>
      <c r="CE137" s="87"/>
      <c r="CF137" s="87"/>
      <c r="CG137" s="87"/>
      <c r="CH137" s="87"/>
      <c r="CI137" s="87"/>
      <c r="CJ137" s="87"/>
      <c r="CK137" s="87"/>
      <c r="CL137" s="87"/>
      <c r="CM137" s="87"/>
      <c r="CN137" s="87"/>
      <c r="CO137" s="87"/>
      <c r="CP137" s="87"/>
      <c r="CQ137" s="87"/>
      <c r="CR137" s="87"/>
      <c r="CS137" s="87"/>
      <c r="CT137" s="87"/>
      <c r="CU137" s="87"/>
      <c r="CV137" s="87"/>
      <c r="CW137" s="87"/>
      <c r="CX137" s="87"/>
      <c r="CY137" s="87"/>
      <c r="CZ137" s="87"/>
      <c r="DA137" s="87"/>
      <c r="DB137" s="87"/>
      <c r="DC137" s="87"/>
      <c r="DD137" s="87"/>
      <c r="DE137" s="87"/>
      <c r="DF137" s="87"/>
      <c r="DG137" s="87"/>
      <c r="DH137" s="87"/>
      <c r="DI137" s="87"/>
      <c r="DJ137" s="87"/>
      <c r="DK137" s="87"/>
      <c r="DL137" s="87"/>
      <c r="DM137" s="87"/>
      <c r="DN137" s="87"/>
      <c r="DO137" s="87"/>
      <c r="DP137" s="87"/>
      <c r="DQ137" s="87"/>
      <c r="DR137" s="87"/>
      <c r="DS137" s="87"/>
      <c r="DT137" s="87"/>
      <c r="DU137" s="87"/>
      <c r="DV137" s="87"/>
      <c r="DW137" s="87"/>
      <c r="DX137" s="87"/>
      <c r="DY137" s="87"/>
      <c r="DZ137" s="87"/>
      <c r="EA137" s="87"/>
      <c r="EB137" s="87"/>
      <c r="EC137" s="87"/>
      <c r="ED137" s="87"/>
      <c r="EE137" s="87"/>
      <c r="EF137" s="87"/>
      <c r="EG137" s="87"/>
      <c r="EH137" s="87"/>
      <c r="EI137" s="87"/>
      <c r="EJ137" s="87"/>
      <c r="EK137" s="87"/>
      <c r="EL137" s="87"/>
      <c r="EM137" s="87"/>
      <c r="EN137" s="87"/>
      <c r="EO137" s="87"/>
      <c r="EP137" s="87"/>
      <c r="EQ137" s="87"/>
      <c r="ER137" s="87"/>
      <c r="ES137" s="87"/>
      <c r="ET137" s="87"/>
      <c r="EU137" s="87"/>
      <c r="EV137" s="87"/>
      <c r="EW137" s="87"/>
      <c r="EX137" s="87"/>
      <c r="EY137" s="87"/>
      <c r="EZ137" s="87"/>
      <c r="FA137" s="87"/>
      <c r="FB137" s="87"/>
      <c r="FC137" s="87"/>
      <c r="FD137" s="87"/>
    </row>
    <row r="138" s="105" customFormat="1" ht="18.75" customHeight="1">
      <c r="A138" s="87"/>
      <c r="B138" s="91"/>
      <c r="C138" s="91"/>
      <c r="D138" s="91"/>
      <c r="E138" s="91"/>
      <c r="F138" s="91"/>
      <c r="G138" s="91"/>
      <c r="H138" s="91"/>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87"/>
      <c r="AX138" s="87"/>
      <c r="AY138" s="87"/>
      <c r="AZ138" s="87"/>
      <c r="BA138" s="87"/>
      <c r="BB138" s="87"/>
      <c r="BC138" s="87"/>
      <c r="BD138" s="87"/>
      <c r="BE138" s="87"/>
      <c r="BF138" s="87"/>
      <c r="BG138" s="87"/>
      <c r="BH138" s="87"/>
      <c r="BI138" s="87"/>
      <c r="BJ138" s="87"/>
      <c r="BK138" s="87"/>
      <c r="BL138" s="87"/>
      <c r="BM138" s="87"/>
      <c r="BN138" s="87"/>
      <c r="BO138" s="87"/>
      <c r="BP138" s="87"/>
      <c r="BQ138" s="87"/>
      <c r="BR138" s="87"/>
      <c r="BS138" s="87"/>
      <c r="BT138" s="87"/>
      <c r="BU138" s="87"/>
      <c r="BV138" s="87"/>
      <c r="BW138" s="87"/>
      <c r="BX138" s="87"/>
      <c r="BY138" s="87"/>
      <c r="BZ138" s="87"/>
      <c r="CA138" s="87"/>
      <c r="CB138" s="87"/>
      <c r="CC138" s="87"/>
      <c r="CD138" s="87"/>
      <c r="CE138" s="87"/>
      <c r="CF138" s="87"/>
      <c r="CG138" s="87"/>
      <c r="CH138" s="87"/>
      <c r="CI138" s="87"/>
      <c r="CJ138" s="87"/>
      <c r="CK138" s="87"/>
      <c r="CL138" s="87"/>
      <c r="CM138" s="87"/>
      <c r="CN138" s="87"/>
      <c r="CO138" s="87"/>
      <c r="CP138" s="87"/>
      <c r="CQ138" s="87"/>
      <c r="CR138" s="87"/>
      <c r="CS138" s="87"/>
      <c r="CT138" s="87"/>
      <c r="CU138" s="87"/>
      <c r="CV138" s="87"/>
      <c r="CW138" s="87"/>
      <c r="CX138" s="87"/>
      <c r="CY138" s="87"/>
      <c r="CZ138" s="87"/>
      <c r="DA138" s="87"/>
      <c r="DB138" s="87"/>
      <c r="DC138" s="87"/>
      <c r="DD138" s="87"/>
      <c r="DE138" s="87"/>
      <c r="DF138" s="87"/>
      <c r="DG138" s="87"/>
      <c r="DH138" s="87"/>
      <c r="DI138" s="87"/>
      <c r="DJ138" s="87"/>
      <c r="DK138" s="87"/>
      <c r="DL138" s="87"/>
      <c r="DM138" s="87"/>
      <c r="DN138" s="87"/>
      <c r="DO138" s="87"/>
      <c r="DP138" s="87"/>
      <c r="DQ138" s="87"/>
      <c r="DR138" s="87"/>
      <c r="DS138" s="87"/>
      <c r="DT138" s="87"/>
      <c r="DU138" s="87"/>
      <c r="DV138" s="87"/>
      <c r="DW138" s="87"/>
      <c r="DX138" s="87"/>
      <c r="DY138" s="87"/>
      <c r="DZ138" s="87"/>
      <c r="EA138" s="87"/>
      <c r="EB138" s="87"/>
      <c r="EC138" s="87"/>
      <c r="ED138" s="87"/>
      <c r="EE138" s="87"/>
      <c r="EF138" s="87"/>
      <c r="EG138" s="87"/>
      <c r="EH138" s="87"/>
      <c r="EI138" s="87"/>
      <c r="EJ138" s="87"/>
      <c r="EK138" s="87"/>
      <c r="EL138" s="87"/>
      <c r="EM138" s="87"/>
      <c r="EN138" s="87"/>
      <c r="EO138" s="87"/>
      <c r="EP138" s="87"/>
      <c r="EQ138" s="87"/>
      <c r="ER138" s="87"/>
      <c r="ES138" s="87"/>
      <c r="ET138" s="87"/>
      <c r="EU138" s="87"/>
      <c r="EV138" s="87"/>
      <c r="EW138" s="87"/>
      <c r="EX138" s="87"/>
      <c r="EY138" s="87"/>
      <c r="EZ138" s="87"/>
      <c r="FA138" s="87"/>
      <c r="FB138" s="87"/>
      <c r="FC138" s="87"/>
      <c r="FD138" s="87"/>
    </row>
    <row r="139" s="105" customFormat="1" ht="18.75" customHeight="1">
      <c r="A139" s="87"/>
      <c r="B139" s="91"/>
      <c r="C139" s="91"/>
      <c r="D139" s="91"/>
      <c r="E139" s="91"/>
      <c r="F139" s="91"/>
      <c r="G139" s="91"/>
      <c r="H139" s="91"/>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87"/>
      <c r="AX139" s="87"/>
      <c r="AY139" s="87"/>
      <c r="AZ139" s="87"/>
      <c r="BA139" s="87"/>
      <c r="BB139" s="87"/>
      <c r="BC139" s="87"/>
      <c r="BD139" s="87"/>
      <c r="BE139" s="87"/>
      <c r="BF139" s="87"/>
      <c r="BG139" s="87"/>
      <c r="BH139" s="87"/>
      <c r="BI139" s="87"/>
      <c r="BJ139" s="87"/>
      <c r="BK139" s="87"/>
      <c r="BL139" s="87"/>
      <c r="BM139" s="87"/>
      <c r="BN139" s="87"/>
      <c r="BO139" s="87"/>
      <c r="BP139" s="87"/>
      <c r="BQ139" s="87"/>
      <c r="BR139" s="87"/>
      <c r="BS139" s="87"/>
      <c r="BT139" s="87"/>
      <c r="BU139" s="87"/>
      <c r="BV139" s="87"/>
      <c r="BW139" s="87"/>
      <c r="BX139" s="87"/>
      <c r="BY139" s="87"/>
      <c r="BZ139" s="87"/>
      <c r="CA139" s="87"/>
      <c r="CB139" s="87"/>
      <c r="CC139" s="87"/>
      <c r="CD139" s="87"/>
      <c r="CE139" s="87"/>
      <c r="CF139" s="87"/>
      <c r="CG139" s="87"/>
      <c r="CH139" s="87"/>
      <c r="CI139" s="87"/>
      <c r="CJ139" s="87"/>
      <c r="CK139" s="87"/>
      <c r="CL139" s="87"/>
      <c r="CM139" s="87"/>
      <c r="CN139" s="87"/>
      <c r="CO139" s="87"/>
      <c r="CP139" s="87"/>
      <c r="CQ139" s="87"/>
      <c r="CR139" s="87"/>
      <c r="CS139" s="87"/>
      <c r="CT139" s="87"/>
      <c r="CU139" s="87"/>
      <c r="CV139" s="87"/>
      <c r="CW139" s="87"/>
      <c r="CX139" s="87"/>
      <c r="CY139" s="87"/>
      <c r="CZ139" s="87"/>
      <c r="DA139" s="87"/>
      <c r="DB139" s="87"/>
      <c r="DC139" s="87"/>
      <c r="DD139" s="87"/>
      <c r="DE139" s="87"/>
      <c r="DF139" s="87"/>
      <c r="DG139" s="87"/>
      <c r="DH139" s="87"/>
      <c r="DI139" s="87"/>
      <c r="DJ139" s="87"/>
      <c r="DK139" s="87"/>
      <c r="DL139" s="87"/>
      <c r="DM139" s="87"/>
      <c r="DN139" s="87"/>
      <c r="DO139" s="87"/>
      <c r="DP139" s="87"/>
      <c r="DQ139" s="87"/>
      <c r="DR139" s="87"/>
      <c r="DS139" s="87"/>
      <c r="DT139" s="87"/>
      <c r="DU139" s="87"/>
      <c r="DV139" s="87"/>
      <c r="DW139" s="87"/>
      <c r="DX139" s="87"/>
      <c r="DY139" s="87"/>
      <c r="DZ139" s="87"/>
      <c r="EA139" s="87"/>
      <c r="EB139" s="87"/>
      <c r="EC139" s="87"/>
      <c r="ED139" s="87"/>
      <c r="EE139" s="87"/>
      <c r="EF139" s="87"/>
      <c r="EG139" s="87"/>
      <c r="EH139" s="87"/>
      <c r="EI139" s="87"/>
      <c r="EJ139" s="87"/>
      <c r="EK139" s="87"/>
      <c r="EL139" s="87"/>
      <c r="EM139" s="87"/>
      <c r="EN139" s="87"/>
      <c r="EO139" s="87"/>
      <c r="EP139" s="87"/>
      <c r="EQ139" s="87"/>
      <c r="ER139" s="87"/>
      <c r="ES139" s="87"/>
      <c r="ET139" s="87"/>
      <c r="EU139" s="87"/>
      <c r="EV139" s="87"/>
      <c r="EW139" s="87"/>
      <c r="EX139" s="87"/>
      <c r="EY139" s="87"/>
      <c r="EZ139" s="87"/>
      <c r="FA139" s="87"/>
      <c r="FB139" s="87"/>
      <c r="FC139" s="87"/>
      <c r="FD139" s="87"/>
    </row>
    <row r="140" s="105" customFormat="1" ht="18.75" customHeight="1">
      <c r="A140" s="87"/>
      <c r="B140" s="91"/>
      <c r="C140" s="91"/>
      <c r="D140" s="91"/>
      <c r="E140" s="91"/>
      <c r="F140" s="91"/>
      <c r="G140" s="91"/>
      <c r="H140" s="91"/>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87"/>
      <c r="AX140" s="87"/>
      <c r="AY140" s="87"/>
      <c r="AZ140" s="87"/>
      <c r="BA140" s="87"/>
      <c r="BB140" s="87"/>
      <c r="BC140" s="87"/>
      <c r="BD140" s="87"/>
      <c r="BE140" s="87"/>
      <c r="BF140" s="87"/>
      <c r="BG140" s="87"/>
      <c r="BH140" s="87"/>
      <c r="BI140" s="87"/>
      <c r="BJ140" s="87"/>
      <c r="BK140" s="87"/>
      <c r="BL140" s="87"/>
      <c r="BM140" s="87"/>
      <c r="BN140" s="87"/>
      <c r="BO140" s="87"/>
      <c r="BP140" s="87"/>
      <c r="BQ140" s="87"/>
      <c r="BR140" s="87"/>
      <c r="BS140" s="87"/>
      <c r="BT140" s="87"/>
      <c r="BU140" s="87"/>
      <c r="BV140" s="87"/>
      <c r="BW140" s="87"/>
      <c r="BX140" s="87"/>
      <c r="BY140" s="87"/>
      <c r="BZ140" s="87"/>
      <c r="CA140" s="87"/>
      <c r="CB140" s="87"/>
      <c r="CC140" s="87"/>
      <c r="CD140" s="87"/>
      <c r="CE140" s="87"/>
      <c r="CF140" s="87"/>
      <c r="CG140" s="87"/>
      <c r="CH140" s="87"/>
      <c r="CI140" s="87"/>
      <c r="CJ140" s="87"/>
      <c r="CK140" s="87"/>
      <c r="CL140" s="87"/>
      <c r="CM140" s="87"/>
      <c r="CN140" s="87"/>
      <c r="CO140" s="87"/>
      <c r="CP140" s="87"/>
      <c r="CQ140" s="87"/>
      <c r="CR140" s="87"/>
      <c r="CS140" s="87"/>
      <c r="CT140" s="87"/>
      <c r="CU140" s="87"/>
      <c r="CV140" s="87"/>
      <c r="CW140" s="87"/>
      <c r="CX140" s="87"/>
      <c r="CY140" s="87"/>
      <c r="CZ140" s="87"/>
      <c r="DA140" s="87"/>
      <c r="DB140" s="87"/>
      <c r="DC140" s="87"/>
      <c r="DD140" s="87"/>
      <c r="DE140" s="87"/>
      <c r="DF140" s="87"/>
      <c r="DG140" s="87"/>
      <c r="DH140" s="87"/>
      <c r="DI140" s="87"/>
      <c r="DJ140" s="87"/>
      <c r="DK140" s="87"/>
      <c r="DL140" s="87"/>
      <c r="DM140" s="87"/>
      <c r="DN140" s="87"/>
      <c r="DO140" s="87"/>
      <c r="DP140" s="87"/>
      <c r="DQ140" s="87"/>
      <c r="DR140" s="87"/>
      <c r="DS140" s="87"/>
      <c r="DT140" s="87"/>
      <c r="DU140" s="87"/>
      <c r="DV140" s="87"/>
      <c r="DW140" s="87"/>
      <c r="DX140" s="87"/>
      <c r="DY140" s="87"/>
      <c r="DZ140" s="87"/>
      <c r="EA140" s="87"/>
      <c r="EB140" s="87"/>
      <c r="EC140" s="87"/>
      <c r="ED140" s="87"/>
      <c r="EE140" s="87"/>
      <c r="EF140" s="87"/>
      <c r="EG140" s="87"/>
      <c r="EH140" s="87"/>
      <c r="EI140" s="87"/>
      <c r="EJ140" s="87"/>
      <c r="EK140" s="87"/>
      <c r="EL140" s="87"/>
      <c r="EM140" s="87"/>
      <c r="EN140" s="87"/>
      <c r="EO140" s="87"/>
      <c r="EP140" s="87"/>
      <c r="EQ140" s="87"/>
      <c r="ER140" s="87"/>
      <c r="ES140" s="87"/>
      <c r="ET140" s="87"/>
      <c r="EU140" s="87"/>
      <c r="EV140" s="87"/>
      <c r="EW140" s="87"/>
      <c r="EX140" s="87"/>
      <c r="EY140" s="87"/>
      <c r="EZ140" s="87"/>
      <c r="FA140" s="87"/>
      <c r="FB140" s="87"/>
      <c r="FC140" s="87"/>
      <c r="FD140" s="87"/>
    </row>
    <row r="141" s="105" customFormat="1" ht="18.75" customHeight="1">
      <c r="A141" s="87"/>
      <c r="B141" s="91"/>
      <c r="C141" s="91"/>
      <c r="D141" s="91"/>
      <c r="E141" s="91"/>
      <c r="F141" s="91"/>
      <c r="G141" s="91"/>
      <c r="H141" s="91"/>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87"/>
      <c r="AX141" s="87"/>
      <c r="AY141" s="87"/>
      <c r="AZ141" s="87"/>
      <c r="BA141" s="87"/>
      <c r="BB141" s="87"/>
      <c r="BC141" s="87"/>
      <c r="BD141" s="87"/>
      <c r="BE141" s="87"/>
      <c r="BF141" s="87"/>
      <c r="BG141" s="87"/>
      <c r="BH141" s="87"/>
      <c r="BI141" s="87"/>
      <c r="BJ141" s="87"/>
      <c r="BK141" s="87"/>
      <c r="BL141" s="87"/>
      <c r="BM141" s="87"/>
      <c r="BN141" s="87"/>
      <c r="BO141" s="87"/>
      <c r="BP141" s="87"/>
      <c r="BQ141" s="87"/>
      <c r="BR141" s="87"/>
      <c r="BS141" s="87"/>
      <c r="BT141" s="87"/>
      <c r="BU141" s="87"/>
      <c r="BV141" s="87"/>
      <c r="BW141" s="87"/>
      <c r="BX141" s="87"/>
      <c r="BY141" s="87"/>
      <c r="BZ141" s="87"/>
      <c r="CA141" s="87"/>
      <c r="CB141" s="87"/>
      <c r="CC141" s="87"/>
      <c r="CD141" s="87"/>
      <c r="CE141" s="87"/>
      <c r="CF141" s="87"/>
      <c r="CG141" s="87"/>
      <c r="CH141" s="87"/>
      <c r="CI141" s="87"/>
      <c r="CJ141" s="87"/>
      <c r="CK141" s="87"/>
      <c r="CL141" s="87"/>
      <c r="CM141" s="87"/>
      <c r="CN141" s="87"/>
      <c r="CO141" s="87"/>
      <c r="CP141" s="87"/>
      <c r="CQ141" s="87"/>
      <c r="CR141" s="87"/>
      <c r="CS141" s="87"/>
      <c r="CT141" s="87"/>
      <c r="CU141" s="87"/>
      <c r="CV141" s="87"/>
      <c r="CW141" s="87"/>
      <c r="CX141" s="87"/>
      <c r="CY141" s="87"/>
      <c r="CZ141" s="87"/>
      <c r="DA141" s="87"/>
      <c r="DB141" s="87"/>
      <c r="DC141" s="87"/>
      <c r="DD141" s="87"/>
      <c r="DE141" s="87"/>
      <c r="DF141" s="87"/>
      <c r="DG141" s="87"/>
      <c r="DH141" s="87"/>
      <c r="DI141" s="87"/>
      <c r="DJ141" s="87"/>
      <c r="DK141" s="87"/>
      <c r="DL141" s="87"/>
      <c r="DM141" s="87"/>
      <c r="DN141" s="87"/>
      <c r="DO141" s="87"/>
      <c r="DP141" s="87"/>
      <c r="DQ141" s="87"/>
      <c r="DR141" s="87"/>
      <c r="DS141" s="87"/>
      <c r="DT141" s="87"/>
      <c r="DU141" s="87"/>
      <c r="DV141" s="87"/>
      <c r="DW141" s="87"/>
      <c r="DX141" s="87"/>
      <c r="DY141" s="87"/>
      <c r="DZ141" s="87"/>
      <c r="EA141" s="87"/>
      <c r="EB141" s="87"/>
      <c r="EC141" s="87"/>
      <c r="ED141" s="87"/>
      <c r="EE141" s="87"/>
      <c r="EF141" s="87"/>
      <c r="EG141" s="87"/>
      <c r="EH141" s="87"/>
      <c r="EI141" s="87"/>
      <c r="EJ141" s="87"/>
      <c r="EK141" s="87"/>
      <c r="EL141" s="87"/>
      <c r="EM141" s="87"/>
      <c r="EN141" s="87"/>
      <c r="EO141" s="87"/>
      <c r="EP141" s="87"/>
      <c r="EQ141" s="87"/>
      <c r="ER141" s="87"/>
      <c r="ES141" s="87"/>
      <c r="ET141" s="87"/>
      <c r="EU141" s="87"/>
      <c r="EV141" s="87"/>
      <c r="EW141" s="87"/>
      <c r="EX141" s="87"/>
      <c r="EY141" s="87"/>
      <c r="EZ141" s="87"/>
      <c r="FA141" s="87"/>
      <c r="FB141" s="87"/>
      <c r="FC141" s="87"/>
      <c r="FD141" s="87"/>
    </row>
    <row r="142" s="105" customFormat="1" ht="18.75" customHeight="1">
      <c r="A142" s="87"/>
      <c r="B142" s="91"/>
      <c r="C142" s="91"/>
      <c r="D142" s="91"/>
      <c r="E142" s="91"/>
      <c r="F142" s="91"/>
      <c r="G142" s="91"/>
      <c r="H142" s="91"/>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87"/>
      <c r="AI142" s="87"/>
      <c r="AJ142" s="87"/>
      <c r="AK142" s="87"/>
      <c r="AL142" s="87"/>
      <c r="AM142" s="87"/>
      <c r="AN142" s="87"/>
      <c r="AO142" s="87"/>
      <c r="AP142" s="87"/>
      <c r="AQ142" s="87"/>
      <c r="AR142" s="87"/>
      <c r="AS142" s="87"/>
      <c r="AT142" s="87"/>
      <c r="AU142" s="87"/>
      <c r="AV142" s="87"/>
      <c r="AW142" s="87"/>
      <c r="AX142" s="87"/>
      <c r="AY142" s="87"/>
      <c r="AZ142" s="87"/>
      <c r="BA142" s="87"/>
      <c r="BB142" s="87"/>
      <c r="BC142" s="87"/>
      <c r="BD142" s="87"/>
      <c r="BE142" s="87"/>
      <c r="BF142" s="87"/>
      <c r="BG142" s="87"/>
      <c r="BH142" s="87"/>
      <c r="BI142" s="87"/>
      <c r="BJ142" s="87"/>
      <c r="BK142" s="87"/>
      <c r="BL142" s="87"/>
      <c r="BM142" s="87"/>
      <c r="BN142" s="87"/>
      <c r="BO142" s="87"/>
      <c r="BP142" s="87"/>
      <c r="BQ142" s="87"/>
      <c r="BR142" s="87"/>
      <c r="BS142" s="87"/>
      <c r="BT142" s="87"/>
      <c r="BU142" s="87"/>
      <c r="BV142" s="87"/>
      <c r="BW142" s="87"/>
      <c r="BX142" s="87"/>
      <c r="BY142" s="87"/>
      <c r="BZ142" s="87"/>
      <c r="CA142" s="87"/>
      <c r="CB142" s="87"/>
      <c r="CC142" s="87"/>
      <c r="CD142" s="87"/>
      <c r="CE142" s="87"/>
      <c r="CF142" s="87"/>
      <c r="CG142" s="87"/>
      <c r="CH142" s="87"/>
      <c r="CI142" s="87"/>
      <c r="CJ142" s="87"/>
      <c r="CK142" s="87"/>
      <c r="CL142" s="87"/>
      <c r="CM142" s="87"/>
      <c r="CN142" s="87"/>
      <c r="CO142" s="87"/>
      <c r="CP142" s="87"/>
      <c r="CQ142" s="87"/>
      <c r="CR142" s="87"/>
      <c r="CS142" s="87"/>
      <c r="CT142" s="87"/>
      <c r="CU142" s="87"/>
      <c r="CV142" s="87"/>
      <c r="CW142" s="87"/>
      <c r="CX142" s="87"/>
      <c r="CY142" s="87"/>
      <c r="CZ142" s="87"/>
      <c r="DA142" s="87"/>
      <c r="DB142" s="87"/>
      <c r="DC142" s="87"/>
      <c r="DD142" s="87"/>
      <c r="DE142" s="87"/>
      <c r="DF142" s="87"/>
      <c r="DG142" s="87"/>
      <c r="DH142" s="87"/>
      <c r="DI142" s="87"/>
      <c r="DJ142" s="87"/>
      <c r="DK142" s="87"/>
      <c r="DL142" s="87"/>
      <c r="DM142" s="87"/>
      <c r="DN142" s="87"/>
      <c r="DO142" s="87"/>
      <c r="DP142" s="87"/>
      <c r="DQ142" s="87"/>
      <c r="DR142" s="87"/>
      <c r="DS142" s="87"/>
      <c r="DT142" s="87"/>
      <c r="DU142" s="87"/>
      <c r="DV142" s="87"/>
      <c r="DW142" s="87"/>
      <c r="DX142" s="87"/>
      <c r="DY142" s="87"/>
      <c r="DZ142" s="87"/>
      <c r="EA142" s="87"/>
      <c r="EB142" s="87"/>
      <c r="EC142" s="87"/>
      <c r="ED142" s="87"/>
      <c r="EE142" s="87"/>
      <c r="EF142" s="87"/>
      <c r="EG142" s="87"/>
      <c r="EH142" s="87"/>
      <c r="EI142" s="87"/>
      <c r="EJ142" s="87"/>
      <c r="EK142" s="87"/>
      <c r="EL142" s="87"/>
      <c r="EM142" s="87"/>
      <c r="EN142" s="87"/>
      <c r="EO142" s="87"/>
      <c r="EP142" s="87"/>
      <c r="EQ142" s="87"/>
      <c r="ER142" s="87"/>
      <c r="ES142" s="87"/>
      <c r="ET142" s="87"/>
      <c r="EU142" s="87"/>
      <c r="EV142" s="87"/>
      <c r="EW142" s="87"/>
      <c r="EX142" s="87"/>
      <c r="EY142" s="87"/>
      <c r="EZ142" s="87"/>
      <c r="FA142" s="87"/>
      <c r="FB142" s="87"/>
      <c r="FC142" s="87"/>
      <c r="FD142" s="87"/>
    </row>
  </sheetData>
  <mergeCells count="3">
    <mergeCell ref="A1:H1"/>
    <mergeCell ref="B3:H3"/>
    <mergeCell ref="A50:H50"/>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3" zoomScale="100" workbookViewId="0">
      <selection activeCell="A16" activeCellId="0" sqref="A16"/>
    </sheetView>
  </sheetViews>
  <sheetFormatPr baseColWidth="8" defaultColWidth="10" defaultRowHeight="13.5" customHeight="1"/>
  <cols>
    <col customWidth="1" min="1" max="1" style="67" width="26.25"/>
    <col customWidth="1" min="2" max="2" style="67" width="30.125"/>
    <col customWidth="1" min="3" max="3" style="67" width="25"/>
    <col customWidth="1" min="4" max="4" style="67" width="9.75"/>
    <col customWidth="1" min="5" max="257" style="67" width="10"/>
  </cols>
  <sheetData>
    <row r="1" s="110" customFormat="1" ht="31.5" customHeight="1">
      <c r="A1" s="111"/>
    </row>
    <row r="2" s="112" customFormat="1" ht="38.100000000000001" customHeight="1">
      <c r="A2" s="113" t="s">
        <v>1720</v>
      </c>
      <c r="B2" s="114"/>
      <c r="C2" s="114"/>
    </row>
    <row r="3" s="110" customFormat="1" ht="21" customHeight="1">
      <c r="A3" s="115" t="s">
        <v>1366</v>
      </c>
      <c r="B3" s="115"/>
      <c r="C3" s="115"/>
    </row>
    <row r="4" s="110" customFormat="1" ht="41.25" customHeight="1">
      <c r="A4" s="116" t="s">
        <v>1367</v>
      </c>
      <c r="B4" s="117" t="s">
        <v>1721</v>
      </c>
      <c r="C4" s="117"/>
    </row>
    <row r="5" s="110" customFormat="1" ht="41.25" customHeight="1">
      <c r="A5" s="118"/>
      <c r="B5" s="117" t="s">
        <v>1369</v>
      </c>
      <c r="C5" s="117" t="s">
        <v>1370</v>
      </c>
    </row>
    <row r="6" s="110" customFormat="1" ht="41.25" customHeight="1">
      <c r="A6" s="119" t="s">
        <v>1722</v>
      </c>
      <c r="B6" s="80">
        <v>2594296</v>
      </c>
      <c r="C6" s="80">
        <v>2706849</v>
      </c>
    </row>
    <row r="7" s="110" customFormat="1" ht="41.25" customHeight="1">
      <c r="A7" s="119" t="s">
        <v>1723</v>
      </c>
      <c r="B7" s="80">
        <v>821609</v>
      </c>
      <c r="C7" s="80">
        <v>834463</v>
      </c>
    </row>
    <row r="8" s="110" customFormat="1" ht="41.25" customHeight="1">
      <c r="A8" s="119" t="s">
        <v>1724</v>
      </c>
      <c r="B8" s="80">
        <v>549102</v>
      </c>
      <c r="C8" s="80">
        <v>550913</v>
      </c>
    </row>
    <row r="9" s="110" customFormat="1" ht="41.25" customHeight="1">
      <c r="A9" s="119" t="s">
        <v>1725</v>
      </c>
      <c r="B9" s="80">
        <v>589257</v>
      </c>
      <c r="C9" s="80">
        <v>618275</v>
      </c>
    </row>
    <row r="10" s="110" customFormat="1" ht="41.25" customHeight="1">
      <c r="A10" s="119" t="s">
        <v>1726</v>
      </c>
      <c r="B10" s="80">
        <v>634328</v>
      </c>
      <c r="C10" s="80">
        <v>703198</v>
      </c>
    </row>
    <row r="11" s="110" customFormat="1" ht="324" customHeight="1">
      <c r="A11" s="81" t="s">
        <v>1727</v>
      </c>
      <c r="B11" s="82"/>
      <c r="C11" s="82"/>
    </row>
  </sheetData>
  <mergeCells count="5">
    <mergeCell ref="A2:C2"/>
    <mergeCell ref="A3:C3"/>
    <mergeCell ref="A4:A5"/>
    <mergeCell ref="B4:C4"/>
    <mergeCell ref="A11:C11"/>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A16" activeCellId="0" sqref="A16"/>
    </sheetView>
  </sheetViews>
  <sheetFormatPr baseColWidth="8" defaultColWidth="9.125" defaultRowHeight="15.75" customHeight="1"/>
  <cols>
    <col customWidth="1" min="1" max="1" style="5" width="40.75"/>
    <col customWidth="1" min="2" max="2" style="5" width="29.375"/>
    <col customWidth="1" min="3" max="257" style="5" width="9.125"/>
  </cols>
  <sheetData>
    <row r="1" s="5" customFormat="1" ht="35.25" customHeight="1">
      <c r="A1" s="6" t="s">
        <v>1728</v>
      </c>
      <c r="B1" s="6"/>
    </row>
    <row r="2" s="5" customFormat="1" ht="15.75" customHeight="1">
      <c r="B2" s="8" t="s">
        <v>37</v>
      </c>
    </row>
    <row r="3" s="5" customFormat="1" ht="17.100000000000001" customHeight="1">
      <c r="A3" s="9" t="s">
        <v>38</v>
      </c>
      <c r="B3" s="9" t="s">
        <v>39</v>
      </c>
    </row>
    <row r="4" s="5" customFormat="1" ht="17.25" customHeight="1">
      <c r="A4" s="33" t="s">
        <v>1729</v>
      </c>
      <c r="B4" s="12">
        <v>23568</v>
      </c>
    </row>
    <row r="5" s="5" customFormat="1" ht="17.100000000000001" customHeight="1">
      <c r="A5" s="47" t="s">
        <v>1730</v>
      </c>
      <c r="B5" s="12">
        <v>23568</v>
      </c>
    </row>
    <row r="6" s="5" customFormat="1" ht="17.100000000000001" customHeight="1">
      <c r="A6" s="47" t="s">
        <v>1731</v>
      </c>
      <c r="B6" s="12">
        <v>23568</v>
      </c>
    </row>
    <row r="7" s="5" customFormat="1" ht="17.100000000000001" customHeight="1">
      <c r="A7" s="47" t="s">
        <v>1732</v>
      </c>
      <c r="B7" s="12">
        <v>17649</v>
      </c>
    </row>
    <row r="8" s="5" customFormat="1" ht="17.100000000000001" customHeight="1">
      <c r="A8" s="21" t="s">
        <v>1733</v>
      </c>
      <c r="B8" s="22">
        <v>0</v>
      </c>
    </row>
    <row r="9" s="5" customFormat="1" ht="17.100000000000001" customHeight="1">
      <c r="A9" s="21" t="s">
        <v>1734</v>
      </c>
      <c r="B9" s="12">
        <v>0</v>
      </c>
    </row>
    <row r="10" s="5" customFormat="1" ht="17.100000000000001" customHeight="1">
      <c r="A10" s="21" t="s">
        <v>1735</v>
      </c>
      <c r="B10" s="15">
        <v>0</v>
      </c>
    </row>
    <row r="11" s="5" customFormat="1" ht="17.100000000000001" customHeight="1">
      <c r="A11" s="21" t="s">
        <v>1736</v>
      </c>
      <c r="B11" s="12">
        <v>0</v>
      </c>
    </row>
    <row r="12" s="5" customFormat="1" ht="17.100000000000001" customHeight="1">
      <c r="A12" s="21" t="s">
        <v>1737</v>
      </c>
      <c r="B12" s="12">
        <v>0</v>
      </c>
    </row>
    <row r="13" s="5" customFormat="1" ht="17.100000000000001" customHeight="1">
      <c r="A13" s="21" t="s">
        <v>1738</v>
      </c>
      <c r="B13" s="12">
        <v>0</v>
      </c>
    </row>
    <row r="14" s="5" customFormat="1" ht="17.100000000000001" customHeight="1">
      <c r="A14" s="21" t="s">
        <v>1739</v>
      </c>
      <c r="B14" s="12">
        <v>0</v>
      </c>
    </row>
    <row r="15" s="5" customFormat="1" ht="17.100000000000001" customHeight="1">
      <c r="A15" s="21" t="s">
        <v>1740</v>
      </c>
      <c r="B15" s="12">
        <v>0</v>
      </c>
    </row>
    <row r="16" s="5" customFormat="1" ht="17.100000000000001" customHeight="1">
      <c r="A16" s="21" t="s">
        <v>1741</v>
      </c>
      <c r="B16" s="12">
        <v>0</v>
      </c>
    </row>
    <row r="17" s="5" customFormat="1" ht="17.100000000000001" customHeight="1">
      <c r="A17" s="21" t="s">
        <v>1742</v>
      </c>
      <c r="B17" s="12">
        <v>0</v>
      </c>
    </row>
    <row r="18" s="5" customFormat="1" ht="17.100000000000001" customHeight="1">
      <c r="A18" s="21" t="s">
        <v>1743</v>
      </c>
      <c r="B18" s="12">
        <v>0</v>
      </c>
    </row>
    <row r="19" s="5" customFormat="1" ht="17.100000000000001" customHeight="1">
      <c r="A19" s="21" t="s">
        <v>1744</v>
      </c>
      <c r="B19" s="12">
        <v>0</v>
      </c>
    </row>
    <row r="20" s="5" customFormat="1" ht="17.100000000000001" customHeight="1">
      <c r="A20" s="21" t="s">
        <v>1745</v>
      </c>
      <c r="B20" s="12">
        <v>0</v>
      </c>
    </row>
    <row r="21" s="5" customFormat="1" ht="17.100000000000001" customHeight="1">
      <c r="A21" s="21" t="s">
        <v>1746</v>
      </c>
      <c r="B21" s="12">
        <v>0</v>
      </c>
    </row>
    <row r="22" s="5" customFormat="1" ht="17.100000000000001" customHeight="1">
      <c r="A22" s="21" t="s">
        <v>1747</v>
      </c>
      <c r="B22" s="12">
        <v>0</v>
      </c>
    </row>
    <row r="23" s="5" customFormat="1" ht="17.100000000000001" customHeight="1">
      <c r="A23" s="21" t="s">
        <v>1748</v>
      </c>
      <c r="B23" s="12">
        <v>0</v>
      </c>
    </row>
    <row r="24" s="5" customFormat="1" ht="17.100000000000001" customHeight="1">
      <c r="A24" s="21" t="s">
        <v>1749</v>
      </c>
      <c r="B24" s="12">
        <v>0</v>
      </c>
    </row>
    <row r="25" s="5" customFormat="1" ht="17.100000000000001" customHeight="1">
      <c r="A25" s="21" t="s">
        <v>1750</v>
      </c>
      <c r="B25" s="12">
        <v>0</v>
      </c>
    </row>
    <row r="26" s="5" customFormat="1" ht="17.100000000000001" customHeight="1">
      <c r="A26" s="21" t="s">
        <v>1751</v>
      </c>
      <c r="B26" s="12">
        <v>0</v>
      </c>
    </row>
    <row r="27" s="5" customFormat="1" ht="17.100000000000001" customHeight="1">
      <c r="A27" s="21" t="s">
        <v>1752</v>
      </c>
      <c r="B27" s="12">
        <v>0</v>
      </c>
    </row>
    <row r="28" s="5" customFormat="1" ht="17.100000000000001" customHeight="1">
      <c r="A28" s="21" t="s">
        <v>1753</v>
      </c>
      <c r="B28" s="12">
        <v>0</v>
      </c>
    </row>
    <row r="29" s="5" customFormat="1" ht="17.100000000000001" customHeight="1">
      <c r="A29" s="21" t="s">
        <v>1754</v>
      </c>
      <c r="B29" s="12">
        <v>0</v>
      </c>
    </row>
    <row r="30" s="5" customFormat="1" ht="17.100000000000001" customHeight="1">
      <c r="A30" s="21" t="s">
        <v>1755</v>
      </c>
      <c r="B30" s="12">
        <v>0</v>
      </c>
    </row>
    <row r="31" s="5" customFormat="1" ht="17.100000000000001" customHeight="1">
      <c r="A31" s="21" t="s">
        <v>1756</v>
      </c>
      <c r="B31" s="12">
        <v>0</v>
      </c>
    </row>
    <row r="32" s="5" customFormat="1" ht="17.100000000000001" customHeight="1">
      <c r="A32" s="21" t="s">
        <v>1757</v>
      </c>
      <c r="B32" s="12">
        <v>0</v>
      </c>
    </row>
    <row r="33" s="5" customFormat="1" ht="17.100000000000001" customHeight="1">
      <c r="A33" s="21" t="s">
        <v>1758</v>
      </c>
      <c r="B33" s="12">
        <v>0</v>
      </c>
    </row>
    <row r="34" s="5" customFormat="1" ht="17.100000000000001" customHeight="1">
      <c r="A34" s="21" t="s">
        <v>1759</v>
      </c>
      <c r="B34" s="12">
        <v>0</v>
      </c>
    </row>
    <row r="35" s="5" customFormat="1" ht="17.100000000000001" customHeight="1">
      <c r="A35" s="21" t="s">
        <v>1760</v>
      </c>
      <c r="B35" s="12">
        <v>0</v>
      </c>
    </row>
    <row r="36" s="5" customFormat="1" ht="17.100000000000001" customHeight="1">
      <c r="A36" s="21" t="s">
        <v>1761</v>
      </c>
      <c r="B36" s="12">
        <v>0</v>
      </c>
    </row>
    <row r="37" s="5" customFormat="1" ht="17.100000000000001" customHeight="1">
      <c r="A37" s="21" t="s">
        <v>1762</v>
      </c>
      <c r="B37" s="12">
        <v>0</v>
      </c>
    </row>
    <row r="38" s="5" customFormat="1" ht="17.100000000000001" customHeight="1">
      <c r="A38" s="21" t="s">
        <v>1763</v>
      </c>
      <c r="B38" s="12">
        <v>17649</v>
      </c>
    </row>
    <row r="39" s="5" customFormat="1" ht="17.100000000000001" customHeight="1">
      <c r="A39" s="47" t="s">
        <v>1764</v>
      </c>
      <c r="B39" s="12">
        <v>318</v>
      </c>
    </row>
    <row r="40" s="5" customFormat="1" ht="17.100000000000001" customHeight="1">
      <c r="A40" s="21" t="s">
        <v>1765</v>
      </c>
      <c r="B40" s="12">
        <v>0</v>
      </c>
    </row>
    <row r="41" s="5" customFormat="1" ht="17.100000000000001" customHeight="1">
      <c r="A41" s="21" t="s">
        <v>1766</v>
      </c>
      <c r="B41" s="12">
        <v>318</v>
      </c>
    </row>
    <row r="42" s="5" customFormat="1" ht="17.100000000000001" customHeight="1">
      <c r="A42" s="21" t="s">
        <v>1767</v>
      </c>
      <c r="B42" s="12">
        <v>0</v>
      </c>
    </row>
    <row r="43" s="5" customFormat="1" ht="17.100000000000001" customHeight="1">
      <c r="A43" s="21" t="s">
        <v>1768</v>
      </c>
      <c r="B43" s="12">
        <v>0</v>
      </c>
    </row>
    <row r="44" s="5" customFormat="1" ht="17.100000000000001" customHeight="1">
      <c r="A44" s="47" t="s">
        <v>1769</v>
      </c>
      <c r="B44" s="12">
        <v>0</v>
      </c>
    </row>
    <row r="45" s="5" customFormat="1" ht="17.100000000000001" customHeight="1">
      <c r="A45" s="21" t="s">
        <v>1770</v>
      </c>
      <c r="B45" s="12">
        <v>0</v>
      </c>
    </row>
    <row r="46" s="5" customFormat="1" ht="17.100000000000001" customHeight="1">
      <c r="A46" s="21" t="s">
        <v>1771</v>
      </c>
      <c r="B46" s="12">
        <v>0</v>
      </c>
    </row>
    <row r="47" s="5" customFormat="1" ht="17.100000000000001" customHeight="1">
      <c r="A47" s="21" t="s">
        <v>1772</v>
      </c>
      <c r="B47" s="12">
        <v>0</v>
      </c>
    </row>
    <row r="48" s="5" customFormat="1" ht="17.100000000000001" customHeight="1">
      <c r="A48" s="21" t="s">
        <v>1773</v>
      </c>
      <c r="B48" s="12">
        <v>0</v>
      </c>
    </row>
    <row r="49" s="5" customFormat="1" ht="17.100000000000001" customHeight="1">
      <c r="A49" s="21" t="s">
        <v>1774</v>
      </c>
      <c r="B49" s="12">
        <v>0</v>
      </c>
    </row>
    <row r="50" s="5" customFormat="1" ht="17.100000000000001" customHeight="1">
      <c r="A50" s="47" t="s">
        <v>1775</v>
      </c>
      <c r="B50" s="12">
        <v>0</v>
      </c>
    </row>
    <row r="51" s="5" customFormat="1" ht="17.100000000000001" customHeight="1">
      <c r="A51" s="21" t="s">
        <v>1776</v>
      </c>
      <c r="B51" s="12">
        <v>0</v>
      </c>
    </row>
    <row r="52" ht="15.75">
      <c r="A52" s="21" t="s">
        <v>1777</v>
      </c>
      <c r="B52" s="12">
        <v>0</v>
      </c>
    </row>
    <row r="53" ht="15.75">
      <c r="A53" s="21" t="s">
        <v>1778</v>
      </c>
      <c r="B53" s="12">
        <v>0</v>
      </c>
    </row>
    <row r="54" ht="15.75">
      <c r="A54" s="47" t="s">
        <v>1779</v>
      </c>
      <c r="B54" s="12">
        <v>5601</v>
      </c>
    </row>
  </sheetData>
  <mergeCells count="1">
    <mergeCell ref="A1:B1"/>
  </mergeCells>
  <printOptions headings="0" gridLines="0"/>
  <pageMargins left="0.59027799999999997" right="0.86597199999999974" top="1" bottom="1" header="0.5"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A16" activeCellId="0" sqref="A16"/>
    </sheetView>
  </sheetViews>
  <sheetFormatPr baseColWidth="8" defaultColWidth="9.125" defaultRowHeight="15.75" customHeight="1"/>
  <cols>
    <col customWidth="1" min="1" max="1" style="5" width="42.375"/>
    <col customWidth="1" min="2" max="2" style="5" width="29.125"/>
    <col customWidth="1" min="3" max="257" style="5" width="9.125"/>
  </cols>
  <sheetData>
    <row r="1" s="5" customFormat="1" ht="35.25" customHeight="1">
      <c r="A1" s="120" t="s">
        <v>1780</v>
      </c>
      <c r="B1" s="120"/>
    </row>
    <row r="2" s="5" customFormat="1" ht="15.75" customHeight="1">
      <c r="A2" s="121"/>
      <c r="B2" s="8" t="s">
        <v>37</v>
      </c>
    </row>
    <row r="3" s="5" customFormat="1" ht="17.100000000000001" customHeight="1">
      <c r="A3" s="9" t="s">
        <v>38</v>
      </c>
      <c r="B3" s="9" t="s">
        <v>39</v>
      </c>
    </row>
    <row r="4" s="5" customFormat="1" ht="17.25" customHeight="1">
      <c r="A4" s="33" t="s">
        <v>1781</v>
      </c>
      <c r="B4" s="12">
        <v>5863</v>
      </c>
    </row>
    <row r="5" s="5" customFormat="1" ht="17.100000000000001" customHeight="1">
      <c r="A5" s="47" t="s">
        <v>436</v>
      </c>
      <c r="B5" s="12">
        <v>0</v>
      </c>
    </row>
    <row r="6" s="5" customFormat="1" ht="17.100000000000001" customHeight="1">
      <c r="A6" s="47" t="s">
        <v>456</v>
      </c>
      <c r="B6" s="12">
        <v>0</v>
      </c>
    </row>
    <row r="7" s="5" customFormat="1" ht="17.100000000000001" customHeight="1">
      <c r="A7" s="21" t="s">
        <v>1782</v>
      </c>
      <c r="B7" s="12">
        <v>0</v>
      </c>
    </row>
    <row r="8" s="5" customFormat="1" ht="17.100000000000001" customHeight="1">
      <c r="A8" s="47" t="s">
        <v>1781</v>
      </c>
      <c r="B8" s="12">
        <v>5863</v>
      </c>
    </row>
    <row r="9" s="5" customFormat="1" ht="17.100000000000001" customHeight="1">
      <c r="A9" s="47" t="s">
        <v>1783</v>
      </c>
      <c r="B9" s="12">
        <v>163</v>
      </c>
    </row>
    <row r="10" s="5" customFormat="1" ht="17.100000000000001" customHeight="1">
      <c r="A10" s="21" t="s">
        <v>1784</v>
      </c>
      <c r="B10" s="12">
        <v>0</v>
      </c>
    </row>
    <row r="11" s="5" customFormat="1" ht="17.100000000000001" customHeight="1">
      <c r="A11" s="21" t="s">
        <v>1785</v>
      </c>
      <c r="B11" s="12">
        <v>0</v>
      </c>
    </row>
    <row r="12" s="5" customFormat="1" ht="17.100000000000001" customHeight="1">
      <c r="A12" s="21" t="s">
        <v>1786</v>
      </c>
      <c r="B12" s="12">
        <v>0</v>
      </c>
    </row>
    <row r="13" s="5" customFormat="1" ht="17.100000000000001" customHeight="1">
      <c r="A13" s="21" t="s">
        <v>1787</v>
      </c>
      <c r="B13" s="12">
        <v>0</v>
      </c>
    </row>
    <row r="14" s="5" customFormat="1" ht="17.100000000000001" customHeight="1">
      <c r="A14" s="21" t="s">
        <v>1788</v>
      </c>
      <c r="B14" s="12">
        <v>157</v>
      </c>
    </row>
    <row r="15" s="5" customFormat="1" ht="17.100000000000001" customHeight="1">
      <c r="A15" s="21" t="s">
        <v>1789</v>
      </c>
      <c r="B15" s="12">
        <v>0</v>
      </c>
    </row>
    <row r="16" s="5" customFormat="1" ht="17.100000000000001" customHeight="1">
      <c r="A16" s="21" t="s">
        <v>1790</v>
      </c>
      <c r="B16" s="12">
        <v>0</v>
      </c>
    </row>
    <row r="17" s="5" customFormat="1" ht="17.100000000000001" customHeight="1">
      <c r="A17" s="21" t="s">
        <v>1791</v>
      </c>
      <c r="B17" s="12">
        <v>0</v>
      </c>
    </row>
    <row r="18" s="5" customFormat="1" ht="17.100000000000001" customHeight="1">
      <c r="A18" s="122" t="s">
        <v>1792</v>
      </c>
      <c r="B18" s="12">
        <v>0</v>
      </c>
    </row>
    <row r="19" s="5" customFormat="1" ht="17.100000000000001" customHeight="1">
      <c r="A19" s="21" t="s">
        <v>1793</v>
      </c>
      <c r="B19" s="12">
        <v>6</v>
      </c>
    </row>
    <row r="20" s="5" customFormat="1" ht="17.100000000000001" customHeight="1">
      <c r="A20" s="47" t="s">
        <v>1794</v>
      </c>
      <c r="B20" s="12">
        <v>0</v>
      </c>
    </row>
    <row r="21" s="5" customFormat="1" ht="17.100000000000001" customHeight="1">
      <c r="A21" s="21" t="s">
        <v>1795</v>
      </c>
      <c r="B21" s="12">
        <v>0</v>
      </c>
    </row>
    <row r="22" s="5" customFormat="1" ht="17.100000000000001" customHeight="1">
      <c r="A22" s="123" t="s">
        <v>1796</v>
      </c>
      <c r="B22" s="12">
        <v>0</v>
      </c>
    </row>
    <row r="23" s="5" customFormat="1" ht="17.100000000000001" customHeight="1">
      <c r="A23" s="21" t="s">
        <v>1797</v>
      </c>
      <c r="B23" s="12">
        <v>0</v>
      </c>
    </row>
    <row r="24" s="5" customFormat="1" ht="17.100000000000001" customHeight="1">
      <c r="A24" s="21" t="s">
        <v>1798</v>
      </c>
      <c r="B24" s="12">
        <v>0</v>
      </c>
    </row>
    <row r="25" s="5" customFormat="1" ht="17.100000000000001" customHeight="1">
      <c r="A25" s="21" t="s">
        <v>1799</v>
      </c>
      <c r="B25" s="12">
        <v>0</v>
      </c>
    </row>
    <row r="26" s="5" customFormat="1" ht="17.100000000000001" customHeight="1">
      <c r="A26" s="21" t="s">
        <v>1800</v>
      </c>
      <c r="B26" s="12">
        <v>0</v>
      </c>
    </row>
    <row r="27" s="5" customFormat="1" ht="17.100000000000001" customHeight="1">
      <c r="A27" s="21" t="s">
        <v>1801</v>
      </c>
      <c r="B27" s="12">
        <v>0</v>
      </c>
    </row>
    <row r="28" s="5" customFormat="1" ht="17.100000000000001" customHeight="1">
      <c r="A28" s="21" t="s">
        <v>1802</v>
      </c>
      <c r="B28" s="12">
        <v>0</v>
      </c>
    </row>
    <row r="29" s="5" customFormat="1" ht="17.100000000000001" customHeight="1">
      <c r="A29" s="47" t="s">
        <v>1803</v>
      </c>
      <c r="B29" s="12">
        <v>0</v>
      </c>
    </row>
    <row r="30" s="5" customFormat="1" ht="17.100000000000001" customHeight="1">
      <c r="A30" s="21" t="s">
        <v>1804</v>
      </c>
      <c r="B30" s="12">
        <v>0</v>
      </c>
    </row>
    <row r="31" ht="15.75">
      <c r="A31" s="47" t="s">
        <v>1805</v>
      </c>
      <c r="B31" s="12">
        <v>5700</v>
      </c>
    </row>
    <row r="32" ht="15.75">
      <c r="A32" s="21" t="s">
        <v>1806</v>
      </c>
      <c r="B32" s="12">
        <v>5700</v>
      </c>
    </row>
  </sheetData>
  <printOptions headings="0" gridLines="0"/>
  <pageMargins left="0.78680600000000001" right="0.78680600000000001" top="1" bottom="1" header="0.5"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A16" activeCellId="0" sqref="A16"/>
    </sheetView>
  </sheetViews>
  <sheetFormatPr baseColWidth="8" defaultColWidth="9.125" defaultRowHeight="15.75" customHeight="1"/>
  <cols>
    <col customWidth="1" min="1" max="1" style="5" width="46.625"/>
    <col customWidth="1" min="2" max="2" style="5" width="31.625"/>
    <col customWidth="1" min="3" max="3" style="5" width="21.875"/>
    <col customWidth="1" min="4" max="257" style="5" width="9.125"/>
  </cols>
  <sheetData>
    <row r="1" s="5" customFormat="1" ht="35.25" customHeight="1">
      <c r="A1" s="6" t="s">
        <v>1807</v>
      </c>
      <c r="B1" s="6"/>
    </row>
    <row r="2" s="5" customFormat="1" ht="15.75" customHeight="1">
      <c r="B2" s="8" t="s">
        <v>37</v>
      </c>
    </row>
    <row r="3" s="5" customFormat="1" ht="17.100000000000001" customHeight="1">
      <c r="A3" s="9" t="s">
        <v>38</v>
      </c>
      <c r="B3" s="9" t="s">
        <v>39</v>
      </c>
    </row>
    <row r="4" s="5" customFormat="1" ht="17.25" customHeight="1">
      <c r="A4" s="33" t="s">
        <v>1729</v>
      </c>
      <c r="B4" s="12">
        <v>8749</v>
      </c>
    </row>
    <row r="5" s="5" customFormat="1" ht="17.100000000000001" customHeight="1">
      <c r="A5" s="47" t="s">
        <v>1730</v>
      </c>
      <c r="B5" s="12">
        <v>8749</v>
      </c>
    </row>
    <row r="6" s="5" customFormat="1" ht="17.100000000000001" customHeight="1">
      <c r="A6" s="47" t="s">
        <v>1731</v>
      </c>
      <c r="B6" s="12">
        <v>8749</v>
      </c>
    </row>
    <row r="7" s="5" customFormat="1" ht="17.100000000000001" customHeight="1">
      <c r="A7" s="47" t="s">
        <v>1732</v>
      </c>
      <c r="B7" s="12">
        <v>8431</v>
      </c>
    </row>
    <row r="8" s="5" customFormat="1" ht="17.100000000000001" customHeight="1">
      <c r="A8" s="21" t="s">
        <v>1733</v>
      </c>
      <c r="B8" s="22">
        <v>0</v>
      </c>
    </row>
    <row r="9" s="5" customFormat="1" ht="17.100000000000001" customHeight="1">
      <c r="A9" s="21" t="s">
        <v>1734</v>
      </c>
      <c r="B9" s="12">
        <v>0</v>
      </c>
    </row>
    <row r="10" s="5" customFormat="1" ht="17.100000000000001" customHeight="1">
      <c r="A10" s="21" t="s">
        <v>1735</v>
      </c>
      <c r="B10" s="15">
        <v>0</v>
      </c>
    </row>
    <row r="11" s="5" customFormat="1" ht="17.100000000000001" customHeight="1">
      <c r="A11" s="21" t="s">
        <v>1736</v>
      </c>
      <c r="B11" s="12">
        <v>0</v>
      </c>
    </row>
    <row r="12" s="5" customFormat="1" ht="17.100000000000001" customHeight="1">
      <c r="A12" s="21" t="s">
        <v>1737</v>
      </c>
      <c r="B12" s="12">
        <v>0</v>
      </c>
    </row>
    <row r="13" s="5" customFormat="1" ht="17.100000000000001" customHeight="1">
      <c r="A13" s="21" t="s">
        <v>1738</v>
      </c>
      <c r="B13" s="12">
        <v>0</v>
      </c>
    </row>
    <row r="14" s="5" customFormat="1" ht="17.100000000000001" customHeight="1">
      <c r="A14" s="21" t="s">
        <v>1739</v>
      </c>
      <c r="B14" s="12">
        <v>0</v>
      </c>
    </row>
    <row r="15" s="5" customFormat="1" ht="17.100000000000001" customHeight="1">
      <c r="A15" s="21" t="s">
        <v>1740</v>
      </c>
      <c r="B15" s="12">
        <v>0</v>
      </c>
    </row>
    <row r="16" s="5" customFormat="1" ht="17.100000000000001" customHeight="1">
      <c r="A16" s="21" t="s">
        <v>1741</v>
      </c>
      <c r="B16" s="12">
        <v>0</v>
      </c>
    </row>
    <row r="17" s="5" customFormat="1" ht="17.100000000000001" customHeight="1">
      <c r="A17" s="21" t="s">
        <v>1742</v>
      </c>
      <c r="B17" s="12">
        <v>0</v>
      </c>
    </row>
    <row r="18" s="5" customFormat="1" ht="17.100000000000001" customHeight="1">
      <c r="A18" s="21" t="s">
        <v>1743</v>
      </c>
      <c r="B18" s="12">
        <v>0</v>
      </c>
    </row>
    <row r="19" s="5" customFormat="1" ht="17.100000000000001" customHeight="1">
      <c r="A19" s="21" t="s">
        <v>1744</v>
      </c>
      <c r="B19" s="12">
        <v>0</v>
      </c>
    </row>
    <row r="20" s="5" customFormat="1" ht="17.100000000000001" customHeight="1">
      <c r="A20" s="21" t="s">
        <v>1745</v>
      </c>
      <c r="B20" s="12">
        <v>0</v>
      </c>
    </row>
    <row r="21" s="5" customFormat="1" ht="17.100000000000001" customHeight="1">
      <c r="A21" s="21" t="s">
        <v>1746</v>
      </c>
      <c r="B21" s="12">
        <v>0</v>
      </c>
    </row>
    <row r="22" s="5" customFormat="1" ht="17.100000000000001" customHeight="1">
      <c r="A22" s="21" t="s">
        <v>1747</v>
      </c>
      <c r="B22" s="12">
        <v>0</v>
      </c>
    </row>
    <row r="23" s="5" customFormat="1" ht="17.100000000000001" customHeight="1">
      <c r="A23" s="21" t="s">
        <v>1748</v>
      </c>
      <c r="B23" s="12">
        <v>0</v>
      </c>
    </row>
    <row r="24" s="5" customFormat="1" ht="17.100000000000001" customHeight="1">
      <c r="A24" s="21" t="s">
        <v>1749</v>
      </c>
      <c r="B24" s="12">
        <v>0</v>
      </c>
    </row>
    <row r="25" s="5" customFormat="1" ht="17.100000000000001" customHeight="1">
      <c r="A25" s="21" t="s">
        <v>1750</v>
      </c>
      <c r="B25" s="12">
        <v>0</v>
      </c>
    </row>
    <row r="26" s="5" customFormat="1" ht="17.100000000000001" customHeight="1">
      <c r="A26" s="21" t="s">
        <v>1751</v>
      </c>
      <c r="B26" s="12">
        <v>0</v>
      </c>
    </row>
    <row r="27" s="5" customFormat="1" ht="17.100000000000001" customHeight="1">
      <c r="A27" s="21" t="s">
        <v>1752</v>
      </c>
      <c r="B27" s="12">
        <v>0</v>
      </c>
    </row>
    <row r="28" s="5" customFormat="1" ht="17.100000000000001" customHeight="1">
      <c r="A28" s="21" t="s">
        <v>1753</v>
      </c>
      <c r="B28" s="12">
        <v>0</v>
      </c>
    </row>
    <row r="29" s="5" customFormat="1" ht="17.100000000000001" customHeight="1">
      <c r="A29" s="21" t="s">
        <v>1754</v>
      </c>
      <c r="B29" s="12">
        <v>0</v>
      </c>
    </row>
    <row r="30" s="5" customFormat="1" ht="17.100000000000001" customHeight="1">
      <c r="A30" s="21" t="s">
        <v>1755</v>
      </c>
      <c r="B30" s="12">
        <v>0</v>
      </c>
    </row>
    <row r="31" s="5" customFormat="1" ht="17.100000000000001" customHeight="1">
      <c r="A31" s="21" t="s">
        <v>1756</v>
      </c>
      <c r="B31" s="12">
        <v>0</v>
      </c>
    </row>
    <row r="32" s="5" customFormat="1" ht="17.100000000000001" customHeight="1">
      <c r="A32" s="21" t="s">
        <v>1757</v>
      </c>
      <c r="B32" s="12">
        <v>0</v>
      </c>
    </row>
    <row r="33" s="5" customFormat="1" ht="17.100000000000001" customHeight="1">
      <c r="A33" s="21" t="s">
        <v>1758</v>
      </c>
      <c r="B33" s="12">
        <v>0</v>
      </c>
    </row>
    <row r="34" s="5" customFormat="1" ht="17.100000000000001" customHeight="1">
      <c r="A34" s="21" t="s">
        <v>1759</v>
      </c>
      <c r="B34" s="12">
        <v>0</v>
      </c>
    </row>
    <row r="35" s="5" customFormat="1" ht="17.100000000000001" customHeight="1">
      <c r="A35" s="21" t="s">
        <v>1760</v>
      </c>
      <c r="B35" s="12">
        <v>0</v>
      </c>
    </row>
    <row r="36" s="5" customFormat="1" ht="17.100000000000001" customHeight="1">
      <c r="A36" s="21" t="s">
        <v>1761</v>
      </c>
      <c r="B36" s="12">
        <v>0</v>
      </c>
    </row>
    <row r="37" s="5" customFormat="1" ht="17.100000000000001" customHeight="1">
      <c r="A37" s="21" t="s">
        <v>1762</v>
      </c>
      <c r="B37" s="12">
        <v>0</v>
      </c>
    </row>
    <row r="38" s="5" customFormat="1" ht="17.100000000000001" customHeight="1">
      <c r="A38" s="21" t="s">
        <v>1763</v>
      </c>
      <c r="B38" s="12">
        <v>8431</v>
      </c>
    </row>
    <row r="39" s="5" customFormat="1" ht="17.100000000000001" customHeight="1">
      <c r="A39" s="47" t="s">
        <v>1764</v>
      </c>
      <c r="B39" s="12">
        <v>318</v>
      </c>
    </row>
    <row r="40" s="5" customFormat="1" ht="17.100000000000001" customHeight="1">
      <c r="A40" s="21" t="s">
        <v>1765</v>
      </c>
      <c r="B40" s="12">
        <v>0</v>
      </c>
    </row>
    <row r="41" s="5" customFormat="1" ht="17.100000000000001" customHeight="1">
      <c r="A41" s="21" t="s">
        <v>1766</v>
      </c>
      <c r="B41" s="12">
        <v>318</v>
      </c>
    </row>
    <row r="42" s="5" customFormat="1" ht="17.100000000000001" customHeight="1">
      <c r="A42" s="21" t="s">
        <v>1767</v>
      </c>
      <c r="B42" s="12">
        <v>0</v>
      </c>
    </row>
    <row r="43" s="5" customFormat="1" ht="17.100000000000001" customHeight="1">
      <c r="A43" s="21" t="s">
        <v>1768</v>
      </c>
      <c r="B43" s="12">
        <v>0</v>
      </c>
    </row>
    <row r="44" s="5" customFormat="1" ht="17.100000000000001" customHeight="1">
      <c r="A44" s="47" t="s">
        <v>1769</v>
      </c>
      <c r="B44" s="12">
        <v>0</v>
      </c>
    </row>
    <row r="45" s="5" customFormat="1" ht="17.100000000000001" customHeight="1">
      <c r="A45" s="21" t="s">
        <v>1770</v>
      </c>
      <c r="B45" s="12">
        <v>0</v>
      </c>
    </row>
    <row r="46" s="5" customFormat="1" ht="17.100000000000001" customHeight="1">
      <c r="A46" s="21" t="s">
        <v>1771</v>
      </c>
      <c r="B46" s="12">
        <v>0</v>
      </c>
    </row>
    <row r="47" s="5" customFormat="1" ht="17.100000000000001" customHeight="1">
      <c r="A47" s="21" t="s">
        <v>1772</v>
      </c>
      <c r="B47" s="12">
        <v>0</v>
      </c>
    </row>
    <row r="48" s="5" customFormat="1" ht="17.100000000000001" customHeight="1">
      <c r="A48" s="21" t="s">
        <v>1773</v>
      </c>
      <c r="B48" s="12">
        <v>0</v>
      </c>
    </row>
    <row r="49" s="5" customFormat="1" ht="17.100000000000001" customHeight="1">
      <c r="A49" s="21" t="s">
        <v>1774</v>
      </c>
      <c r="B49" s="12">
        <v>0</v>
      </c>
    </row>
    <row r="50" s="5" customFormat="1" ht="17.100000000000001" customHeight="1">
      <c r="A50" s="47" t="s">
        <v>1775</v>
      </c>
      <c r="B50" s="12">
        <v>0</v>
      </c>
    </row>
    <row r="51" s="5" customFormat="1" ht="17.100000000000001" customHeight="1">
      <c r="A51" s="21" t="s">
        <v>1776</v>
      </c>
      <c r="B51" s="12">
        <v>0</v>
      </c>
    </row>
    <row r="52" ht="15.75">
      <c r="A52" s="21" t="s">
        <v>1777</v>
      </c>
      <c r="B52" s="12">
        <v>0</v>
      </c>
    </row>
    <row r="53" ht="15.75">
      <c r="A53" s="21" t="s">
        <v>1778</v>
      </c>
      <c r="B53" s="12">
        <v>0</v>
      </c>
    </row>
    <row r="54" ht="15.75">
      <c r="A54" s="47" t="s">
        <v>1779</v>
      </c>
      <c r="B54" s="12">
        <v>0</v>
      </c>
    </row>
  </sheetData>
  <mergeCells count="1">
    <mergeCell ref="A1:B1"/>
  </mergeCells>
  <printOptions headings="0" gridLines="0"/>
  <pageMargins left="0.55069399999999991" right="0.66874999999999984" top="1" bottom="1" header="0.5" footer="0"/>
  <pageSetup paperSize="9" scale="100" firstPageNumber="1" fitToWidth="1" fitToHeight="1" pageOrder="downThenOver" orientation="portrait" usePrinterDefaults="1" blackAndWhite="0" draft="0" cellComments="none" useFirstPageNumber="0" errors="displayed" horizontalDpi="600" verticalDpi="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3" topLeftCell="B4" activePane="bottomRight" state="frozen"/>
      <selection activeCell="A16" activeCellId="0" sqref="A16"/>
    </sheetView>
  </sheetViews>
  <sheetFormatPr baseColWidth="8" defaultColWidth="9.125" defaultRowHeight="15.75" customHeight="1"/>
  <cols>
    <col customWidth="1" min="1" max="1" style="5" width="30.125"/>
    <col customWidth="1" min="2" max="2" style="5" width="27.25"/>
    <col customWidth="1" hidden="1" min="3" max="6" style="5" width="9.125"/>
    <col customWidth="1" hidden="1" min="7" max="7" style="5" width="5.625"/>
    <col customWidth="1" min="8" max="257" style="5" width="9.125"/>
  </cols>
  <sheetData>
    <row r="1" s="5" customFormat="1" ht="33.950000000000003" customHeight="1">
      <c r="A1" s="6" t="s">
        <v>36</v>
      </c>
      <c r="B1" s="6"/>
    </row>
    <row r="2" s="5" customFormat="1" ht="17.100000000000001" customHeight="1">
      <c r="A2" s="7"/>
      <c r="B2" s="7"/>
    </row>
    <row r="3" s="5" customFormat="1" ht="17.100000000000001" customHeight="1">
      <c r="A3" s="8" t="s">
        <v>37</v>
      </c>
      <c r="B3" s="8"/>
    </row>
    <row r="4" s="5" customFormat="1" ht="18.75" customHeight="1">
      <c r="A4" s="9" t="s">
        <v>38</v>
      </c>
      <c r="B4" s="9" t="s">
        <v>39</v>
      </c>
      <c r="C4" s="10"/>
      <c r="D4" s="11"/>
      <c r="E4" s="11"/>
      <c r="F4" s="11"/>
      <c r="G4" s="11"/>
    </row>
    <row r="5" s="5" customFormat="1" ht="17.100000000000001" customHeight="1">
      <c r="A5" s="9" t="s">
        <v>40</v>
      </c>
      <c r="B5" s="12">
        <f>XFD6+XFD22</f>
        <v>610859</v>
      </c>
      <c r="C5" s="10"/>
      <c r="D5" s="11"/>
      <c r="E5" s="11"/>
      <c r="F5" s="11"/>
      <c r="G5" s="11"/>
    </row>
    <row r="6" s="5" customFormat="1" ht="17.100000000000001" customHeight="1">
      <c r="A6" s="13" t="s">
        <v>41</v>
      </c>
      <c r="B6" s="12">
        <v>391599</v>
      </c>
      <c r="C6" s="10"/>
      <c r="D6" s="11"/>
      <c r="E6" s="11"/>
      <c r="F6" s="11"/>
      <c r="G6" s="11"/>
    </row>
    <row r="7" s="5" customFormat="1" ht="17.100000000000001" customHeight="1">
      <c r="A7" s="14" t="s">
        <v>42</v>
      </c>
      <c r="B7" s="15">
        <v>188556</v>
      </c>
      <c r="C7" s="10"/>
      <c r="D7" s="11"/>
      <c r="E7" s="11"/>
      <c r="F7" s="11"/>
      <c r="G7" s="11"/>
    </row>
    <row r="8" s="5" customFormat="1" ht="17.100000000000001" customHeight="1">
      <c r="A8" s="14" t="s">
        <v>43</v>
      </c>
      <c r="B8" s="12">
        <v>45719</v>
      </c>
      <c r="C8" s="10"/>
      <c r="D8" s="11"/>
      <c r="E8" s="11"/>
      <c r="F8" s="11"/>
      <c r="G8" s="11"/>
    </row>
    <row r="9" s="5" customFormat="1" ht="17.100000000000001" customHeight="1">
      <c r="A9" s="14" t="s">
        <v>44</v>
      </c>
      <c r="B9" s="12">
        <v>10228</v>
      </c>
      <c r="C9" s="10"/>
      <c r="D9" s="11"/>
      <c r="E9" s="11"/>
      <c r="F9" s="11"/>
      <c r="G9" s="11"/>
    </row>
    <row r="10" s="5" customFormat="1" ht="17.100000000000001" customHeight="1">
      <c r="A10" s="14" t="s">
        <v>45</v>
      </c>
      <c r="B10" s="12">
        <v>3730</v>
      </c>
      <c r="C10" s="10"/>
      <c r="D10" s="11"/>
      <c r="E10" s="11"/>
      <c r="F10" s="11"/>
      <c r="G10" s="11"/>
    </row>
    <row r="11" s="5" customFormat="1" ht="17.100000000000001" customHeight="1">
      <c r="A11" s="14" t="s">
        <v>46</v>
      </c>
      <c r="B11" s="12">
        <v>30101</v>
      </c>
      <c r="C11" s="10"/>
      <c r="D11" s="11"/>
      <c r="E11" s="11"/>
      <c r="F11" s="11"/>
      <c r="G11" s="11"/>
    </row>
    <row r="12" s="5" customFormat="1" ht="17.100000000000001" customHeight="1">
      <c r="A12" s="14" t="s">
        <v>47</v>
      </c>
      <c r="B12" s="12">
        <v>13652</v>
      </c>
      <c r="C12" s="10"/>
      <c r="D12" s="11"/>
      <c r="E12" s="11"/>
      <c r="F12" s="11"/>
      <c r="G12" s="11"/>
    </row>
    <row r="13" s="5" customFormat="1" ht="17.100000000000001" customHeight="1">
      <c r="A13" s="14" t="s">
        <v>48</v>
      </c>
      <c r="B13" s="12">
        <v>8258</v>
      </c>
      <c r="C13" s="10"/>
      <c r="D13" s="11"/>
      <c r="E13" s="11"/>
      <c r="F13" s="11"/>
      <c r="G13" s="11"/>
    </row>
    <row r="14" s="5" customFormat="1" ht="17.100000000000001" customHeight="1">
      <c r="A14" s="14" t="s">
        <v>49</v>
      </c>
      <c r="B14" s="12">
        <v>7789</v>
      </c>
      <c r="C14" s="10"/>
      <c r="D14" s="11"/>
      <c r="E14" s="11"/>
      <c r="F14" s="11"/>
      <c r="G14" s="11"/>
    </row>
    <row r="15" s="5" customFormat="1" ht="17.100000000000001" customHeight="1">
      <c r="A15" s="14" t="s">
        <v>50</v>
      </c>
      <c r="B15" s="12">
        <v>12240</v>
      </c>
      <c r="C15" s="10"/>
      <c r="D15" s="11"/>
      <c r="E15" s="11"/>
      <c r="F15" s="11"/>
      <c r="G15" s="11"/>
    </row>
    <row r="16" s="5" customFormat="1" ht="17.100000000000001" customHeight="1">
      <c r="A16" s="14" t="s">
        <v>51</v>
      </c>
      <c r="B16" s="12">
        <v>10186</v>
      </c>
      <c r="C16" s="10"/>
      <c r="D16" s="11"/>
      <c r="E16" s="11"/>
      <c r="F16" s="11"/>
      <c r="G16" s="11"/>
    </row>
    <row r="17" s="5" customFormat="1" ht="17.100000000000001" customHeight="1">
      <c r="A17" s="14" t="s">
        <v>52</v>
      </c>
      <c r="B17" s="12">
        <v>29010</v>
      </c>
      <c r="C17" s="10"/>
      <c r="D17" s="11"/>
      <c r="E17" s="11"/>
      <c r="F17" s="11"/>
      <c r="G17" s="11"/>
    </row>
    <row r="18" s="5" customFormat="1" ht="17.100000000000001" customHeight="1">
      <c r="A18" s="14" t="s">
        <v>53</v>
      </c>
      <c r="B18" s="12">
        <v>30431</v>
      </c>
      <c r="C18" s="10"/>
      <c r="D18" s="11"/>
      <c r="E18" s="11"/>
      <c r="F18" s="11"/>
      <c r="G18" s="11"/>
    </row>
    <row r="19" s="5" customFormat="1" ht="17.100000000000001" customHeight="1">
      <c r="A19" s="14" t="s">
        <v>54</v>
      </c>
      <c r="B19" s="12">
        <v>0</v>
      </c>
      <c r="C19" s="10"/>
      <c r="D19" s="11"/>
      <c r="E19" s="11"/>
      <c r="F19" s="11"/>
      <c r="G19" s="11"/>
    </row>
    <row r="20" s="5" customFormat="1" ht="18.75" customHeight="1">
      <c r="A20" s="14" t="s">
        <v>55</v>
      </c>
      <c r="B20" s="12">
        <v>632</v>
      </c>
      <c r="C20" s="10"/>
      <c r="D20" s="11"/>
      <c r="E20" s="11"/>
      <c r="F20" s="11"/>
      <c r="G20" s="11"/>
    </row>
    <row r="21" s="5" customFormat="1" ht="17.100000000000001" customHeight="1">
      <c r="A21" s="14" t="s">
        <v>56</v>
      </c>
      <c r="B21" s="12">
        <v>1067</v>
      </c>
      <c r="C21" s="10"/>
      <c r="D21" s="11"/>
      <c r="E21" s="11"/>
      <c r="F21" s="11"/>
      <c r="G21" s="11"/>
    </row>
    <row r="22" s="5" customFormat="1" ht="17.100000000000001" customHeight="1">
      <c r="A22" s="14" t="s">
        <v>57</v>
      </c>
      <c r="B22" s="12">
        <v>219260</v>
      </c>
      <c r="C22" s="10"/>
      <c r="D22" s="11"/>
      <c r="E22" s="11"/>
      <c r="F22" s="11"/>
      <c r="G22" s="11"/>
    </row>
    <row r="23" s="5" customFormat="1" ht="17.100000000000001" customHeight="1">
      <c r="A23" s="14" t="s">
        <v>58</v>
      </c>
      <c r="B23" s="12">
        <v>28338</v>
      </c>
      <c r="C23" s="10"/>
      <c r="D23" s="11"/>
      <c r="E23" s="11"/>
      <c r="F23" s="11"/>
      <c r="G23" s="11"/>
    </row>
    <row r="24" s="5" customFormat="1" ht="17.100000000000001" customHeight="1">
      <c r="A24" s="14" t="s">
        <v>59</v>
      </c>
      <c r="B24" s="12">
        <v>31843</v>
      </c>
      <c r="C24" s="10"/>
      <c r="D24" s="11"/>
      <c r="E24" s="11"/>
      <c r="F24" s="11"/>
      <c r="G24" s="11"/>
    </row>
    <row r="25" s="5" customFormat="1" ht="17.100000000000001" customHeight="1">
      <c r="A25" s="14" t="s">
        <v>60</v>
      </c>
      <c r="B25" s="12">
        <v>33100</v>
      </c>
      <c r="C25" s="10"/>
      <c r="D25" s="11"/>
      <c r="E25" s="11"/>
      <c r="F25" s="11"/>
      <c r="G25" s="11"/>
    </row>
    <row r="26" s="5" customFormat="1" ht="17.100000000000001" customHeight="1">
      <c r="A26" s="14" t="s">
        <v>61</v>
      </c>
      <c r="B26" s="12">
        <v>0</v>
      </c>
      <c r="C26" s="10"/>
      <c r="D26" s="11"/>
      <c r="E26" s="11"/>
      <c r="F26" s="11"/>
      <c r="G26" s="11"/>
    </row>
    <row r="27" s="5" customFormat="1" ht="17.100000000000001" customHeight="1">
      <c r="A27" s="14" t="s">
        <v>62</v>
      </c>
      <c r="B27" s="12">
        <v>106791</v>
      </c>
      <c r="C27" s="10"/>
      <c r="D27" s="11"/>
      <c r="E27" s="11"/>
      <c r="F27" s="11"/>
      <c r="G27" s="11"/>
    </row>
    <row r="28" s="5" customFormat="1" ht="17.100000000000001" customHeight="1">
      <c r="A28" s="14" t="s">
        <v>63</v>
      </c>
      <c r="B28" s="12">
        <v>19188</v>
      </c>
      <c r="C28" s="10"/>
      <c r="D28" s="11"/>
      <c r="E28" s="11"/>
      <c r="F28" s="11"/>
      <c r="G28" s="11"/>
    </row>
    <row r="29" s="5" customFormat="1" ht="15.6" customHeight="1"/>
  </sheetData>
  <mergeCells count="3">
    <mergeCell ref="A1:B1"/>
    <mergeCell ref="A2:B2"/>
    <mergeCell ref="A3:B3"/>
  </mergeCells>
  <printOptions headings="0" gridLines="0"/>
  <pageMargins left="1.2201390000000001" right="1.1020829999999999" top="0.55069399999999991" bottom="1" header="0"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A16" activeCellId="0" sqref="A16"/>
    </sheetView>
  </sheetViews>
  <sheetFormatPr baseColWidth="8" defaultColWidth="9.125" defaultRowHeight="15.75" customHeight="1"/>
  <cols>
    <col customWidth="1" min="1" max="1" style="5" width="48.125"/>
    <col customWidth="1" min="2" max="2" style="5" width="36.125"/>
    <col customWidth="1" min="3" max="257" style="5" width="9.125"/>
  </cols>
  <sheetData>
    <row r="1" s="5" customFormat="1" ht="35.25" customHeight="1">
      <c r="A1" s="6" t="s">
        <v>1808</v>
      </c>
      <c r="B1" s="6"/>
    </row>
    <row r="2" s="5" customFormat="1" ht="15.75" customHeight="1">
      <c r="A2" s="8"/>
      <c r="B2" s="8" t="s">
        <v>37</v>
      </c>
    </row>
    <row r="3" s="5" customFormat="1" ht="17.100000000000001" customHeight="1">
      <c r="A3" s="9" t="s">
        <v>38</v>
      </c>
      <c r="B3" s="9" t="s">
        <v>39</v>
      </c>
    </row>
    <row r="4" s="5" customFormat="1" ht="17.25" customHeight="1">
      <c r="A4" s="33" t="s">
        <v>1781</v>
      </c>
      <c r="B4" s="12">
        <v>4658</v>
      </c>
    </row>
    <row r="5" s="5" customFormat="1" ht="17.100000000000001" customHeight="1">
      <c r="A5" s="47" t="s">
        <v>436</v>
      </c>
      <c r="B5" s="12">
        <v>0</v>
      </c>
    </row>
    <row r="6" s="5" customFormat="1" ht="17.100000000000001" customHeight="1">
      <c r="A6" s="47" t="s">
        <v>456</v>
      </c>
      <c r="B6" s="12">
        <v>0</v>
      </c>
    </row>
    <row r="7" s="5" customFormat="1" ht="17.100000000000001" customHeight="1">
      <c r="A7" s="21" t="s">
        <v>1782</v>
      </c>
      <c r="B7" s="12">
        <v>0</v>
      </c>
    </row>
    <row r="8" s="5" customFormat="1" ht="17.100000000000001" customHeight="1">
      <c r="A8" s="47" t="s">
        <v>1781</v>
      </c>
      <c r="B8" s="12">
        <v>4658</v>
      </c>
    </row>
    <row r="9" s="5" customFormat="1" ht="17.100000000000001" customHeight="1">
      <c r="A9" s="47" t="s">
        <v>1783</v>
      </c>
      <c r="B9" s="12">
        <v>9</v>
      </c>
    </row>
    <row r="10" s="5" customFormat="1" ht="17.100000000000001" customHeight="1">
      <c r="A10" s="21" t="s">
        <v>1784</v>
      </c>
      <c r="B10" s="12">
        <v>0</v>
      </c>
    </row>
    <row r="11" s="5" customFormat="1" ht="17.100000000000001" customHeight="1">
      <c r="A11" s="21" t="s">
        <v>1785</v>
      </c>
      <c r="B11" s="12">
        <v>0</v>
      </c>
    </row>
    <row r="12" s="5" customFormat="1" ht="17.100000000000001" customHeight="1">
      <c r="A12" s="21" t="s">
        <v>1786</v>
      </c>
      <c r="B12" s="12">
        <v>0</v>
      </c>
    </row>
    <row r="13" s="5" customFormat="1" ht="17.100000000000001" customHeight="1">
      <c r="A13" s="21" t="s">
        <v>1787</v>
      </c>
      <c r="B13" s="12">
        <v>0</v>
      </c>
    </row>
    <row r="14" s="5" customFormat="1" ht="17.100000000000001" customHeight="1">
      <c r="A14" s="21" t="s">
        <v>1788</v>
      </c>
      <c r="B14" s="12">
        <v>3</v>
      </c>
    </row>
    <row r="15" s="5" customFormat="1" ht="17.100000000000001" customHeight="1">
      <c r="A15" s="21" t="s">
        <v>1789</v>
      </c>
      <c r="B15" s="12">
        <v>0</v>
      </c>
    </row>
    <row r="16" s="5" customFormat="1" ht="17.100000000000001" customHeight="1">
      <c r="A16" s="21" t="s">
        <v>1790</v>
      </c>
      <c r="B16" s="12">
        <v>0</v>
      </c>
    </row>
    <row r="17" s="5" customFormat="1" ht="17.100000000000001" customHeight="1">
      <c r="A17" s="21" t="s">
        <v>1791</v>
      </c>
      <c r="B17" s="12">
        <v>0</v>
      </c>
    </row>
    <row r="18" s="5" customFormat="1" ht="17.100000000000001" customHeight="1">
      <c r="A18" s="122" t="s">
        <v>1792</v>
      </c>
      <c r="B18" s="12">
        <v>0</v>
      </c>
    </row>
    <row r="19" s="5" customFormat="1" ht="17.100000000000001" customHeight="1">
      <c r="A19" s="21" t="s">
        <v>1793</v>
      </c>
      <c r="B19" s="12">
        <v>6</v>
      </c>
    </row>
    <row r="20" s="5" customFormat="1" ht="17.100000000000001" customHeight="1">
      <c r="A20" s="47" t="s">
        <v>1794</v>
      </c>
      <c r="B20" s="12">
        <v>0</v>
      </c>
    </row>
    <row r="21" s="5" customFormat="1" ht="17.100000000000001" customHeight="1">
      <c r="A21" s="21" t="s">
        <v>1795</v>
      </c>
      <c r="B21" s="12">
        <v>0</v>
      </c>
    </row>
    <row r="22" s="5" customFormat="1" ht="17.100000000000001" customHeight="1">
      <c r="A22" s="123" t="s">
        <v>1796</v>
      </c>
      <c r="B22" s="12">
        <v>0</v>
      </c>
    </row>
    <row r="23" s="5" customFormat="1" ht="17.100000000000001" customHeight="1">
      <c r="A23" s="21" t="s">
        <v>1797</v>
      </c>
      <c r="B23" s="12">
        <v>0</v>
      </c>
    </row>
    <row r="24" s="5" customFormat="1" ht="17.100000000000001" customHeight="1">
      <c r="A24" s="21" t="s">
        <v>1798</v>
      </c>
      <c r="B24" s="12">
        <v>0</v>
      </c>
    </row>
    <row r="25" s="5" customFormat="1" ht="17.100000000000001" customHeight="1">
      <c r="A25" s="21" t="s">
        <v>1799</v>
      </c>
      <c r="B25" s="12">
        <v>0</v>
      </c>
    </row>
    <row r="26" s="5" customFormat="1" ht="17.100000000000001" customHeight="1">
      <c r="A26" s="21" t="s">
        <v>1800</v>
      </c>
      <c r="B26" s="12">
        <v>0</v>
      </c>
    </row>
    <row r="27" s="5" customFormat="1" ht="17.100000000000001" customHeight="1">
      <c r="A27" s="21" t="s">
        <v>1801</v>
      </c>
      <c r="B27" s="12">
        <v>0</v>
      </c>
    </row>
    <row r="28" s="5" customFormat="1" ht="17.100000000000001" customHeight="1">
      <c r="A28" s="21" t="s">
        <v>1802</v>
      </c>
      <c r="B28" s="12">
        <v>0</v>
      </c>
    </row>
    <row r="29" s="5" customFormat="1" ht="17.100000000000001" customHeight="1">
      <c r="A29" s="47" t="s">
        <v>1803</v>
      </c>
      <c r="B29" s="12">
        <v>0</v>
      </c>
    </row>
    <row r="30" s="5" customFormat="1" ht="17.100000000000001" customHeight="1">
      <c r="A30" s="21" t="s">
        <v>1804</v>
      </c>
      <c r="B30" s="12">
        <v>0</v>
      </c>
    </row>
    <row r="31" ht="15.75">
      <c r="A31" s="47" t="s">
        <v>1805</v>
      </c>
      <c r="B31" s="12">
        <v>4649</v>
      </c>
    </row>
    <row r="32" ht="15.75">
      <c r="A32" s="21" t="s">
        <v>1806</v>
      </c>
      <c r="B32" s="12">
        <v>4649</v>
      </c>
    </row>
  </sheetData>
  <mergeCells count="1">
    <mergeCell ref="A1:B1"/>
  </mergeCells>
  <printOptions headings="0" gridLines="0"/>
  <pageMargins left="0.7083330000000001" right="0.78680600000000001" top="1" bottom="1" header="0.5" footer="0"/>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6" activeCellId="0" sqref="A16"/>
    </sheetView>
  </sheetViews>
  <sheetFormatPr baseColWidth="8" defaultColWidth="6.875" defaultRowHeight="13.5" customHeight="1"/>
  <cols>
    <col customWidth="1" min="1" max="1" style="124" width="35"/>
    <col customWidth="1" min="2" max="2" style="124" width="15.125"/>
    <col customWidth="1" min="3" max="3" style="124" width="9.25"/>
    <col customWidth="1" min="4" max="4" style="124" width="9.5"/>
    <col customWidth="1" min="5" max="8" style="124" width="9.25"/>
    <col customWidth="1" min="9" max="257" style="124" width="6.875"/>
  </cols>
  <sheetData>
    <row r="1" s="125" customFormat="1" ht="38.100000000000001" customHeight="1">
      <c r="A1" s="126" t="s">
        <v>1205</v>
      </c>
      <c r="B1" s="126"/>
      <c r="C1" s="126"/>
      <c r="D1" s="126"/>
      <c r="E1" s="126"/>
      <c r="F1" s="126"/>
      <c r="G1" s="126"/>
      <c r="H1" s="126"/>
    </row>
    <row r="2" s="125" customFormat="1" ht="18.949999999999999" customHeight="1">
      <c r="A2" s="127"/>
    </row>
    <row r="3" s="128" customFormat="1" ht="21.75" customHeight="1">
      <c r="A3" s="129" t="s">
        <v>1206</v>
      </c>
      <c r="B3" s="130" t="s">
        <v>1681</v>
      </c>
      <c r="C3" s="130"/>
      <c r="D3" s="130"/>
      <c r="E3" s="130"/>
      <c r="F3" s="130"/>
      <c r="G3" s="130"/>
      <c r="H3" s="130"/>
    </row>
    <row r="4" s="125" customFormat="1" ht="21.75" customHeight="1">
      <c r="A4" s="131"/>
      <c r="B4" s="132" t="s">
        <v>1151</v>
      </c>
      <c r="C4" s="133" t="s">
        <v>1164</v>
      </c>
      <c r="D4" s="133" t="s">
        <v>1165</v>
      </c>
      <c r="E4" s="133" t="s">
        <v>1809</v>
      </c>
      <c r="F4" s="134" t="s">
        <v>1207</v>
      </c>
      <c r="G4" s="133" t="s">
        <v>1153</v>
      </c>
      <c r="H4" s="134" t="s">
        <v>1154</v>
      </c>
    </row>
    <row r="5" s="125" customFormat="1" ht="35.100000000000001" customHeight="1">
      <c r="A5" s="99" t="s">
        <v>1810</v>
      </c>
      <c r="B5" s="135">
        <f>SUM(XFD6)</f>
        <v>89</v>
      </c>
      <c r="C5" s="136">
        <f>SUM(XFD6)</f>
        <v>1</v>
      </c>
      <c r="D5" s="136">
        <f>SUM(XFD6)</f>
        <v>88</v>
      </c>
      <c r="E5" s="136">
        <v>0</v>
      </c>
      <c r="F5" s="136">
        <v>0</v>
      </c>
      <c r="G5" s="136">
        <v>0</v>
      </c>
      <c r="H5" s="137">
        <v>0</v>
      </c>
    </row>
    <row r="6" s="125" customFormat="1" ht="18.75" customHeight="1">
      <c r="A6" s="101" t="s">
        <v>1811</v>
      </c>
      <c r="B6" s="135">
        <f t="shared" ref="B6:B7" si="5">SUM(XFD6)</f>
        <v>89</v>
      </c>
      <c r="C6" s="136">
        <v>1</v>
      </c>
      <c r="D6" s="136">
        <v>88</v>
      </c>
      <c r="E6" s="136">
        <v>0</v>
      </c>
      <c r="F6" s="136">
        <v>0</v>
      </c>
      <c r="G6" s="136">
        <v>0</v>
      </c>
      <c r="H6" s="137">
        <v>0</v>
      </c>
    </row>
    <row r="7" s="125" customFormat="1" ht="18.75" customHeight="1">
      <c r="A7" s="101" t="s">
        <v>1812</v>
      </c>
      <c r="B7" s="135">
        <f t="shared" si="5"/>
        <v>89</v>
      </c>
      <c r="C7" s="136">
        <v>1</v>
      </c>
      <c r="D7" s="137">
        <v>88</v>
      </c>
      <c r="E7" s="138"/>
      <c r="F7" s="137"/>
      <c r="G7" s="137"/>
      <c r="H7" s="137"/>
    </row>
    <row r="8" s="38" customFormat="1" ht="18.75" customHeight="1">
      <c r="A8" s="125"/>
      <c r="B8" s="125"/>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5"/>
      <c r="EG8" s="125"/>
      <c r="EH8" s="125"/>
      <c r="EI8" s="125"/>
      <c r="EJ8" s="125"/>
      <c r="EK8" s="125"/>
      <c r="EL8" s="125"/>
      <c r="EM8" s="125"/>
      <c r="EN8" s="125"/>
      <c r="EO8" s="125"/>
      <c r="EP8" s="125"/>
      <c r="EQ8" s="125"/>
      <c r="ER8" s="125"/>
      <c r="ES8" s="125"/>
      <c r="ET8" s="125"/>
      <c r="EU8" s="125"/>
      <c r="EV8" s="125"/>
      <c r="EW8" s="125"/>
      <c r="EX8" s="125"/>
      <c r="EY8" s="125"/>
      <c r="EZ8" s="125"/>
      <c r="FA8" s="125"/>
      <c r="FB8" s="125"/>
      <c r="FC8" s="125"/>
      <c r="FD8" s="125"/>
    </row>
    <row r="9" s="38" customFormat="1" ht="18.75" customHeight="1">
      <c r="A9" s="125"/>
      <c r="B9" s="125"/>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row>
    <row r="10" s="38" customFormat="1" ht="18.75" customHeight="1">
      <c r="A10" s="125"/>
      <c r="B10" s="125"/>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c r="CD10" s="125"/>
      <c r="CE10" s="125"/>
      <c r="CF10" s="125"/>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row>
    <row r="11" s="38" customFormat="1" ht="18.75" customHeight="1">
      <c r="A11" s="125"/>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5"/>
      <c r="CN11" s="125"/>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5"/>
      <c r="EG11" s="125"/>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row>
    <row r="12" s="38" customFormat="1" ht="18.75" customHeight="1">
      <c r="A12" s="125"/>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5"/>
      <c r="EG12" s="125"/>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row>
    <row r="13" s="38" customFormat="1" ht="18.75" customHeight="1">
      <c r="A13" s="125"/>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c r="DA13" s="125"/>
      <c r="DB13" s="125"/>
      <c r="DC13" s="125"/>
      <c r="DD13" s="125"/>
      <c r="DE13" s="125"/>
      <c r="DF13" s="125"/>
      <c r="DG13" s="125"/>
      <c r="DH13" s="125"/>
      <c r="DI13" s="125"/>
      <c r="DJ13" s="125"/>
      <c r="DK13" s="125"/>
      <c r="DL13" s="125"/>
      <c r="DM13" s="125"/>
      <c r="DN13" s="125"/>
      <c r="DO13" s="125"/>
      <c r="DP13" s="125"/>
      <c r="DQ13" s="125"/>
      <c r="DR13" s="125"/>
      <c r="DS13" s="125"/>
      <c r="DT13" s="125"/>
      <c r="DU13" s="125"/>
      <c r="DV13" s="125"/>
      <c r="DW13" s="125"/>
      <c r="DX13" s="125"/>
      <c r="DY13" s="125"/>
      <c r="DZ13" s="125"/>
      <c r="EA13" s="125"/>
      <c r="EB13" s="125"/>
      <c r="EC13" s="125"/>
      <c r="ED13" s="125"/>
      <c r="EE13" s="125"/>
      <c r="EF13" s="125"/>
      <c r="EG13" s="125"/>
      <c r="EH13" s="125"/>
      <c r="EI13" s="125"/>
      <c r="EJ13" s="125"/>
      <c r="EK13" s="125"/>
      <c r="EL13" s="125"/>
      <c r="EM13" s="125"/>
      <c r="EN13" s="125"/>
      <c r="EO13" s="125"/>
      <c r="EP13" s="125"/>
      <c r="EQ13" s="125"/>
      <c r="ER13" s="125"/>
      <c r="ES13" s="125"/>
      <c r="ET13" s="125"/>
      <c r="EU13" s="125"/>
      <c r="EV13" s="125"/>
      <c r="EW13" s="125"/>
      <c r="EX13" s="125"/>
      <c r="EY13" s="125"/>
      <c r="EZ13" s="125"/>
      <c r="FA13" s="125"/>
      <c r="FB13" s="125"/>
      <c r="FC13" s="125"/>
      <c r="FD13" s="125"/>
    </row>
    <row r="14" s="38" customFormat="1" ht="18.75" customHeight="1">
      <c r="A14" s="125"/>
      <c r="B14" s="125"/>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c r="CK14" s="125"/>
      <c r="CL14" s="125"/>
      <c r="CM14" s="125"/>
      <c r="CN14" s="125"/>
      <c r="CO14" s="125"/>
      <c r="CP14" s="125"/>
      <c r="CQ14" s="125"/>
      <c r="CR14" s="125"/>
      <c r="CS14" s="125"/>
      <c r="CT14" s="125"/>
      <c r="CU14" s="125"/>
      <c r="CV14" s="125"/>
      <c r="CW14" s="125"/>
      <c r="CX14" s="125"/>
      <c r="CY14" s="125"/>
      <c r="CZ14" s="125"/>
      <c r="DA14" s="125"/>
      <c r="DB14" s="125"/>
      <c r="DC14" s="125"/>
      <c r="DD14" s="125"/>
      <c r="DE14" s="125"/>
      <c r="DF14" s="125"/>
      <c r="DG14" s="125"/>
      <c r="DH14" s="125"/>
      <c r="DI14" s="125"/>
      <c r="DJ14" s="125"/>
      <c r="DK14" s="125"/>
      <c r="DL14" s="125"/>
      <c r="DM14" s="125"/>
      <c r="DN14" s="125"/>
      <c r="DO14" s="125"/>
      <c r="DP14" s="125"/>
      <c r="DQ14" s="125"/>
      <c r="DR14" s="125"/>
      <c r="DS14" s="125"/>
      <c r="DT14" s="125"/>
      <c r="DU14" s="125"/>
      <c r="DV14" s="125"/>
      <c r="DW14" s="125"/>
      <c r="DX14" s="125"/>
      <c r="DY14" s="125"/>
      <c r="DZ14" s="125"/>
      <c r="EA14" s="125"/>
      <c r="EB14" s="125"/>
      <c r="EC14" s="125"/>
      <c r="ED14" s="125"/>
      <c r="EE14" s="125"/>
      <c r="EF14" s="125"/>
      <c r="EG14" s="125"/>
      <c r="EH14" s="125"/>
      <c r="EI14" s="125"/>
      <c r="EJ14" s="125"/>
      <c r="EK14" s="125"/>
      <c r="EL14" s="125"/>
      <c r="EM14" s="125"/>
      <c r="EN14" s="125"/>
      <c r="EO14" s="125"/>
      <c r="EP14" s="125"/>
      <c r="EQ14" s="125"/>
      <c r="ER14" s="125"/>
      <c r="ES14" s="125"/>
      <c r="ET14" s="125"/>
      <c r="EU14" s="125"/>
      <c r="EV14" s="125"/>
      <c r="EW14" s="125"/>
      <c r="EX14" s="125"/>
      <c r="EY14" s="125"/>
      <c r="EZ14" s="125"/>
      <c r="FA14" s="125"/>
      <c r="FB14" s="125"/>
      <c r="FC14" s="125"/>
      <c r="FD14" s="125"/>
    </row>
    <row r="15" s="38" customFormat="1" ht="18.75" customHeight="1">
      <c r="A15" s="125"/>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c r="CK15" s="125"/>
      <c r="CL15" s="125"/>
      <c r="CM15" s="125"/>
      <c r="CN15" s="125"/>
      <c r="CO15" s="125"/>
      <c r="CP15" s="125"/>
      <c r="CQ15" s="125"/>
      <c r="CR15" s="125"/>
      <c r="CS15" s="125"/>
      <c r="CT15" s="125"/>
      <c r="CU15" s="125"/>
      <c r="CV15" s="125"/>
      <c r="CW15" s="125"/>
      <c r="CX15" s="125"/>
      <c r="CY15" s="125"/>
      <c r="CZ15" s="125"/>
      <c r="DA15" s="125"/>
      <c r="DB15" s="125"/>
      <c r="DC15" s="125"/>
      <c r="DD15" s="125"/>
      <c r="DE15" s="125"/>
      <c r="DF15" s="125"/>
      <c r="DG15" s="125"/>
      <c r="DH15" s="125"/>
      <c r="DI15" s="125"/>
      <c r="DJ15" s="125"/>
      <c r="DK15" s="125"/>
      <c r="DL15" s="125"/>
      <c r="DM15" s="125"/>
      <c r="DN15" s="125"/>
      <c r="DO15" s="125"/>
      <c r="DP15" s="125"/>
      <c r="DQ15" s="125"/>
      <c r="DR15" s="125"/>
      <c r="DS15" s="125"/>
      <c r="DT15" s="125"/>
      <c r="DU15" s="125"/>
      <c r="DV15" s="125"/>
      <c r="DW15" s="125"/>
      <c r="DX15" s="125"/>
      <c r="DY15" s="125"/>
      <c r="DZ15" s="125"/>
      <c r="EA15" s="125"/>
      <c r="EB15" s="125"/>
      <c r="EC15" s="125"/>
      <c r="ED15" s="125"/>
      <c r="EE15" s="125"/>
      <c r="EF15" s="125"/>
      <c r="EG15" s="125"/>
      <c r="EH15" s="125"/>
      <c r="EI15" s="125"/>
      <c r="EJ15" s="125"/>
      <c r="EK15" s="125"/>
      <c r="EL15" s="125"/>
      <c r="EM15" s="125"/>
      <c r="EN15" s="125"/>
      <c r="EO15" s="125"/>
      <c r="EP15" s="125"/>
      <c r="EQ15" s="125"/>
      <c r="ER15" s="125"/>
      <c r="ES15" s="125"/>
      <c r="ET15" s="125"/>
      <c r="EU15" s="125"/>
      <c r="EV15" s="125"/>
      <c r="EW15" s="125"/>
      <c r="EX15" s="125"/>
      <c r="EY15" s="125"/>
      <c r="EZ15" s="125"/>
      <c r="FA15" s="125"/>
      <c r="FB15" s="125"/>
      <c r="FC15" s="125"/>
      <c r="FD15" s="125"/>
    </row>
    <row r="16" s="38" customFormat="1" ht="18.75" customHeight="1">
      <c r="A16" s="125"/>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c r="CK16" s="125"/>
      <c r="CL16" s="125"/>
      <c r="CM16" s="125"/>
      <c r="CN16" s="125"/>
      <c r="CO16" s="125"/>
      <c r="CP16" s="125"/>
      <c r="CQ16" s="125"/>
      <c r="CR16" s="125"/>
      <c r="CS16" s="125"/>
      <c r="CT16" s="125"/>
      <c r="CU16" s="125"/>
      <c r="CV16" s="125"/>
      <c r="CW16" s="125"/>
      <c r="CX16" s="125"/>
      <c r="CY16" s="125"/>
      <c r="CZ16" s="125"/>
      <c r="DA16" s="125"/>
      <c r="DB16" s="125"/>
      <c r="DC16" s="125"/>
      <c r="DD16" s="125"/>
      <c r="DE16" s="125"/>
      <c r="DF16" s="125"/>
      <c r="DG16" s="125"/>
      <c r="DH16" s="125"/>
      <c r="DI16" s="125"/>
      <c r="DJ16" s="125"/>
      <c r="DK16" s="125"/>
      <c r="DL16" s="125"/>
      <c r="DM16" s="125"/>
      <c r="DN16" s="125"/>
      <c r="DO16" s="125"/>
      <c r="DP16" s="125"/>
      <c r="DQ16" s="125"/>
      <c r="DR16" s="125"/>
      <c r="DS16" s="125"/>
      <c r="DT16" s="125"/>
      <c r="DU16" s="125"/>
      <c r="DV16" s="125"/>
      <c r="DW16" s="125"/>
      <c r="DX16" s="125"/>
      <c r="DY16" s="125"/>
      <c r="DZ16" s="125"/>
      <c r="EA16" s="125"/>
      <c r="EB16" s="125"/>
      <c r="EC16" s="125"/>
      <c r="ED16" s="125"/>
      <c r="EE16" s="125"/>
      <c r="EF16" s="125"/>
      <c r="EG16" s="125"/>
      <c r="EH16" s="125"/>
      <c r="EI16" s="125"/>
      <c r="EJ16" s="125"/>
      <c r="EK16" s="125"/>
      <c r="EL16" s="125"/>
      <c r="EM16" s="125"/>
      <c r="EN16" s="125"/>
      <c r="EO16" s="125"/>
      <c r="EP16" s="125"/>
      <c r="EQ16" s="125"/>
      <c r="ER16" s="125"/>
      <c r="ES16" s="125"/>
      <c r="ET16" s="125"/>
      <c r="EU16" s="125"/>
      <c r="EV16" s="125"/>
      <c r="EW16" s="125"/>
      <c r="EX16" s="125"/>
      <c r="EY16" s="125"/>
      <c r="EZ16" s="125"/>
      <c r="FA16" s="125"/>
      <c r="FB16" s="125"/>
      <c r="FC16" s="125"/>
      <c r="FD16" s="125"/>
    </row>
    <row r="17" s="38" customFormat="1" ht="18.75" customHeight="1">
      <c r="A17" s="125"/>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25"/>
      <c r="CZ17" s="125"/>
      <c r="DA17" s="125"/>
      <c r="DB17" s="125"/>
      <c r="DC17" s="125"/>
      <c r="DD17" s="125"/>
      <c r="DE17" s="125"/>
      <c r="DF17" s="125"/>
      <c r="DG17" s="125"/>
      <c r="DH17" s="125"/>
      <c r="DI17" s="125"/>
      <c r="DJ17" s="125"/>
      <c r="DK17" s="125"/>
      <c r="DL17" s="125"/>
      <c r="DM17" s="125"/>
      <c r="DN17" s="125"/>
      <c r="DO17" s="125"/>
      <c r="DP17" s="125"/>
      <c r="DQ17" s="125"/>
      <c r="DR17" s="125"/>
      <c r="DS17" s="125"/>
      <c r="DT17" s="125"/>
      <c r="DU17" s="125"/>
      <c r="DV17" s="125"/>
      <c r="DW17" s="125"/>
      <c r="DX17" s="125"/>
      <c r="DY17" s="125"/>
      <c r="DZ17" s="125"/>
      <c r="EA17" s="125"/>
      <c r="EB17" s="125"/>
      <c r="EC17" s="125"/>
      <c r="ED17" s="125"/>
      <c r="EE17" s="125"/>
      <c r="EF17" s="125"/>
      <c r="EG17" s="125"/>
      <c r="EH17" s="125"/>
      <c r="EI17" s="125"/>
      <c r="EJ17" s="125"/>
      <c r="EK17" s="125"/>
      <c r="EL17" s="125"/>
      <c r="EM17" s="125"/>
      <c r="EN17" s="125"/>
      <c r="EO17" s="125"/>
      <c r="EP17" s="125"/>
      <c r="EQ17" s="125"/>
      <c r="ER17" s="125"/>
      <c r="ES17" s="125"/>
      <c r="ET17" s="125"/>
      <c r="EU17" s="125"/>
      <c r="EV17" s="125"/>
      <c r="EW17" s="125"/>
      <c r="EX17" s="125"/>
      <c r="EY17" s="125"/>
      <c r="EZ17" s="125"/>
      <c r="FA17" s="125"/>
      <c r="FB17" s="125"/>
      <c r="FC17" s="125"/>
      <c r="FD17" s="125"/>
    </row>
    <row r="18" s="38" customFormat="1" ht="18.75" customHeight="1">
      <c r="A18" s="125"/>
      <c r="B18" s="125"/>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c r="CK18" s="125"/>
      <c r="CL18" s="125"/>
      <c r="CM18" s="125"/>
      <c r="CN18" s="125"/>
      <c r="CO18" s="125"/>
      <c r="CP18" s="125"/>
      <c r="CQ18" s="125"/>
      <c r="CR18" s="125"/>
      <c r="CS18" s="125"/>
      <c r="CT18" s="125"/>
      <c r="CU18" s="125"/>
      <c r="CV18" s="125"/>
      <c r="CW18" s="125"/>
      <c r="CX18" s="125"/>
      <c r="CY18" s="125"/>
      <c r="CZ18" s="125"/>
      <c r="DA18" s="125"/>
      <c r="DB18" s="125"/>
      <c r="DC18" s="125"/>
      <c r="DD18" s="125"/>
      <c r="DE18" s="125"/>
      <c r="DF18" s="125"/>
      <c r="DG18" s="125"/>
      <c r="DH18" s="125"/>
      <c r="DI18" s="125"/>
      <c r="DJ18" s="125"/>
      <c r="DK18" s="125"/>
      <c r="DL18" s="125"/>
      <c r="DM18" s="125"/>
      <c r="DN18" s="125"/>
      <c r="DO18" s="125"/>
      <c r="DP18" s="125"/>
      <c r="DQ18" s="125"/>
      <c r="DR18" s="125"/>
      <c r="DS18" s="125"/>
      <c r="DT18" s="125"/>
      <c r="DU18" s="125"/>
      <c r="DV18" s="125"/>
      <c r="DW18" s="125"/>
      <c r="DX18" s="125"/>
      <c r="DY18" s="125"/>
      <c r="DZ18" s="125"/>
      <c r="EA18" s="125"/>
      <c r="EB18" s="125"/>
      <c r="EC18" s="125"/>
      <c r="ED18" s="125"/>
      <c r="EE18" s="125"/>
      <c r="EF18" s="125"/>
      <c r="EG18" s="125"/>
      <c r="EH18" s="125"/>
      <c r="EI18" s="125"/>
      <c r="EJ18" s="125"/>
      <c r="EK18" s="125"/>
      <c r="EL18" s="125"/>
      <c r="EM18" s="125"/>
      <c r="EN18" s="125"/>
      <c r="EO18" s="125"/>
      <c r="EP18" s="125"/>
      <c r="EQ18" s="125"/>
      <c r="ER18" s="125"/>
      <c r="ES18" s="125"/>
      <c r="ET18" s="125"/>
      <c r="EU18" s="125"/>
      <c r="EV18" s="125"/>
      <c r="EW18" s="125"/>
      <c r="EX18" s="125"/>
      <c r="EY18" s="125"/>
      <c r="EZ18" s="125"/>
      <c r="FA18" s="125"/>
      <c r="FB18" s="125"/>
      <c r="FC18" s="125"/>
      <c r="FD18" s="125"/>
    </row>
    <row r="19" s="38" customFormat="1" ht="18.75" customHeight="1">
      <c r="A19" s="125"/>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c r="CO19" s="125"/>
      <c r="CP19" s="125"/>
      <c r="CQ19" s="125"/>
      <c r="CR19" s="125"/>
      <c r="CS19" s="125"/>
      <c r="CT19" s="125"/>
      <c r="CU19" s="125"/>
      <c r="CV19" s="125"/>
      <c r="CW19" s="125"/>
      <c r="CX19" s="125"/>
      <c r="CY19" s="125"/>
      <c r="CZ19" s="125"/>
      <c r="DA19" s="125"/>
      <c r="DB19" s="125"/>
      <c r="DC19" s="125"/>
      <c r="DD19" s="125"/>
      <c r="DE19" s="125"/>
      <c r="DF19" s="125"/>
      <c r="DG19" s="125"/>
      <c r="DH19" s="125"/>
      <c r="DI19" s="125"/>
      <c r="DJ19" s="125"/>
      <c r="DK19" s="125"/>
      <c r="DL19" s="125"/>
      <c r="DM19" s="125"/>
      <c r="DN19" s="125"/>
      <c r="DO19" s="125"/>
      <c r="DP19" s="125"/>
      <c r="DQ19" s="125"/>
      <c r="DR19" s="125"/>
      <c r="DS19" s="125"/>
      <c r="DT19" s="125"/>
      <c r="DU19" s="125"/>
      <c r="DV19" s="125"/>
      <c r="DW19" s="125"/>
      <c r="DX19" s="125"/>
      <c r="DY19" s="125"/>
      <c r="DZ19" s="125"/>
      <c r="EA19" s="125"/>
      <c r="EB19" s="125"/>
      <c r="EC19" s="125"/>
      <c r="ED19" s="125"/>
      <c r="EE19" s="125"/>
      <c r="EF19" s="125"/>
      <c r="EG19" s="125"/>
      <c r="EH19" s="125"/>
      <c r="EI19" s="125"/>
      <c r="EJ19" s="125"/>
      <c r="EK19" s="125"/>
      <c r="EL19" s="125"/>
      <c r="EM19" s="125"/>
      <c r="EN19" s="125"/>
      <c r="EO19" s="125"/>
      <c r="EP19" s="125"/>
      <c r="EQ19" s="125"/>
      <c r="ER19" s="125"/>
      <c r="ES19" s="125"/>
      <c r="ET19" s="125"/>
      <c r="EU19" s="125"/>
      <c r="EV19" s="125"/>
      <c r="EW19" s="125"/>
      <c r="EX19" s="125"/>
      <c r="EY19" s="125"/>
      <c r="EZ19" s="125"/>
      <c r="FA19" s="125"/>
      <c r="FB19" s="125"/>
      <c r="FC19" s="125"/>
      <c r="FD19" s="125"/>
    </row>
    <row r="20" s="38" customFormat="1" ht="18.75" customHeight="1">
      <c r="A20" s="125"/>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c r="CK20" s="125"/>
      <c r="CL20" s="125"/>
      <c r="CM20" s="125"/>
      <c r="CN20" s="125"/>
      <c r="CO20" s="125"/>
      <c r="CP20" s="125"/>
      <c r="CQ20" s="125"/>
      <c r="CR20" s="125"/>
      <c r="CS20" s="125"/>
      <c r="CT20" s="125"/>
      <c r="CU20" s="125"/>
      <c r="CV20" s="125"/>
      <c r="CW20" s="125"/>
      <c r="CX20" s="125"/>
      <c r="CY20" s="125"/>
      <c r="CZ20" s="125"/>
      <c r="DA20" s="125"/>
      <c r="DB20" s="125"/>
      <c r="DC20" s="125"/>
      <c r="DD20" s="125"/>
      <c r="DE20" s="125"/>
      <c r="DF20" s="125"/>
      <c r="DG20" s="125"/>
      <c r="DH20" s="125"/>
      <c r="DI20" s="125"/>
      <c r="DJ20" s="125"/>
      <c r="DK20" s="125"/>
      <c r="DL20" s="125"/>
      <c r="DM20" s="125"/>
      <c r="DN20" s="125"/>
      <c r="DO20" s="125"/>
      <c r="DP20" s="125"/>
      <c r="DQ20" s="125"/>
      <c r="DR20" s="125"/>
      <c r="DS20" s="125"/>
      <c r="DT20" s="125"/>
      <c r="DU20" s="125"/>
      <c r="DV20" s="125"/>
      <c r="DW20" s="125"/>
      <c r="DX20" s="125"/>
      <c r="DY20" s="125"/>
      <c r="DZ20" s="125"/>
      <c r="EA20" s="125"/>
      <c r="EB20" s="125"/>
      <c r="EC20" s="125"/>
      <c r="ED20" s="125"/>
      <c r="EE20" s="125"/>
      <c r="EF20" s="125"/>
      <c r="EG20" s="125"/>
      <c r="EH20" s="125"/>
      <c r="EI20" s="125"/>
      <c r="EJ20" s="125"/>
      <c r="EK20" s="125"/>
      <c r="EL20" s="125"/>
      <c r="EM20" s="125"/>
      <c r="EN20" s="125"/>
      <c r="EO20" s="125"/>
      <c r="EP20" s="125"/>
      <c r="EQ20" s="125"/>
      <c r="ER20" s="125"/>
      <c r="ES20" s="125"/>
      <c r="ET20" s="125"/>
      <c r="EU20" s="125"/>
      <c r="EV20" s="125"/>
      <c r="EW20" s="125"/>
      <c r="EX20" s="125"/>
      <c r="EY20" s="125"/>
      <c r="EZ20" s="125"/>
      <c r="FA20" s="125"/>
      <c r="FB20" s="125"/>
      <c r="FC20" s="125"/>
      <c r="FD20" s="125"/>
    </row>
    <row r="21" s="38" customFormat="1" ht="18.75" customHeight="1">
      <c r="A21" s="125"/>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c r="CK21" s="125"/>
      <c r="CL21" s="125"/>
      <c r="CM21" s="125"/>
      <c r="CN21" s="125"/>
      <c r="CO21" s="125"/>
      <c r="CP21" s="125"/>
      <c r="CQ21" s="125"/>
      <c r="CR21" s="125"/>
      <c r="CS21" s="125"/>
      <c r="CT21" s="125"/>
      <c r="CU21" s="125"/>
      <c r="CV21" s="125"/>
      <c r="CW21" s="125"/>
      <c r="CX21" s="125"/>
      <c r="CY21" s="125"/>
      <c r="CZ21" s="125"/>
      <c r="DA21" s="125"/>
      <c r="DB21" s="125"/>
      <c r="DC21" s="125"/>
      <c r="DD21" s="125"/>
      <c r="DE21" s="125"/>
      <c r="DF21" s="125"/>
      <c r="DG21" s="125"/>
      <c r="DH21" s="125"/>
      <c r="DI21" s="125"/>
      <c r="DJ21" s="125"/>
      <c r="DK21" s="125"/>
      <c r="DL21" s="125"/>
      <c r="DM21" s="125"/>
      <c r="DN21" s="125"/>
      <c r="DO21" s="125"/>
      <c r="DP21" s="125"/>
      <c r="DQ21" s="125"/>
      <c r="DR21" s="125"/>
      <c r="DS21" s="125"/>
      <c r="DT21" s="125"/>
      <c r="DU21" s="125"/>
      <c r="DV21" s="125"/>
      <c r="DW21" s="125"/>
      <c r="DX21" s="125"/>
      <c r="DY21" s="125"/>
      <c r="DZ21" s="125"/>
      <c r="EA21" s="125"/>
      <c r="EB21" s="125"/>
      <c r="EC21" s="125"/>
      <c r="ED21" s="125"/>
      <c r="EE21" s="125"/>
      <c r="EF21" s="125"/>
      <c r="EG21" s="125"/>
      <c r="EH21" s="125"/>
      <c r="EI21" s="125"/>
      <c r="EJ21" s="125"/>
      <c r="EK21" s="125"/>
      <c r="EL21" s="125"/>
      <c r="EM21" s="125"/>
      <c r="EN21" s="125"/>
      <c r="EO21" s="125"/>
      <c r="EP21" s="125"/>
      <c r="EQ21" s="125"/>
      <c r="ER21" s="125"/>
      <c r="ES21" s="125"/>
      <c r="ET21" s="125"/>
      <c r="EU21" s="125"/>
      <c r="EV21" s="125"/>
      <c r="EW21" s="125"/>
      <c r="EX21" s="125"/>
      <c r="EY21" s="125"/>
      <c r="EZ21" s="125"/>
      <c r="FA21" s="125"/>
      <c r="FB21" s="125"/>
      <c r="FC21" s="125"/>
      <c r="FD21" s="125"/>
    </row>
    <row r="22" s="38" customFormat="1" ht="18.75" customHeight="1">
      <c r="A22" s="125"/>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c r="DA22" s="125"/>
      <c r="DB22" s="125"/>
      <c r="DC22" s="125"/>
      <c r="DD22" s="125"/>
      <c r="DE22" s="125"/>
      <c r="DF22" s="125"/>
      <c r="DG22" s="125"/>
      <c r="DH22" s="125"/>
      <c r="DI22" s="125"/>
      <c r="DJ22" s="125"/>
      <c r="DK22" s="125"/>
      <c r="DL22" s="125"/>
      <c r="DM22" s="125"/>
      <c r="DN22" s="125"/>
      <c r="DO22" s="125"/>
      <c r="DP22" s="125"/>
      <c r="DQ22" s="125"/>
      <c r="DR22" s="125"/>
      <c r="DS22" s="125"/>
      <c r="DT22" s="125"/>
      <c r="DU22" s="125"/>
      <c r="DV22" s="125"/>
      <c r="DW22" s="125"/>
      <c r="DX22" s="125"/>
      <c r="DY22" s="125"/>
      <c r="DZ22" s="125"/>
      <c r="EA22" s="125"/>
      <c r="EB22" s="125"/>
      <c r="EC22" s="125"/>
      <c r="ED22" s="125"/>
      <c r="EE22" s="125"/>
      <c r="EF22" s="125"/>
      <c r="EG22" s="125"/>
      <c r="EH22" s="125"/>
      <c r="EI22" s="125"/>
      <c r="EJ22" s="125"/>
      <c r="EK22" s="125"/>
      <c r="EL22" s="125"/>
      <c r="EM22" s="125"/>
      <c r="EN22" s="125"/>
      <c r="EO22" s="125"/>
      <c r="EP22" s="125"/>
      <c r="EQ22" s="125"/>
      <c r="ER22" s="125"/>
      <c r="ES22" s="125"/>
      <c r="ET22" s="125"/>
      <c r="EU22" s="125"/>
      <c r="EV22" s="125"/>
      <c r="EW22" s="125"/>
      <c r="EX22" s="125"/>
      <c r="EY22" s="125"/>
      <c r="EZ22" s="125"/>
      <c r="FA22" s="125"/>
      <c r="FB22" s="125"/>
      <c r="FC22" s="125"/>
      <c r="FD22" s="125"/>
    </row>
    <row r="23" s="38" customFormat="1" ht="18.75" customHeight="1">
      <c r="A23" s="125"/>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row>
    <row r="24" s="38" customFormat="1" ht="18.75" customHeight="1">
      <c r="A24" s="125"/>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5"/>
      <c r="DC24" s="125"/>
      <c r="DD24" s="125"/>
      <c r="DE24" s="125"/>
      <c r="DF24" s="125"/>
      <c r="DG24" s="125"/>
      <c r="DH24" s="125"/>
      <c r="DI24" s="125"/>
      <c r="DJ24" s="125"/>
      <c r="DK24" s="125"/>
      <c r="DL24" s="125"/>
      <c r="DM24" s="125"/>
      <c r="DN24" s="125"/>
      <c r="DO24" s="125"/>
      <c r="DP24" s="125"/>
      <c r="DQ24" s="125"/>
      <c r="DR24" s="125"/>
      <c r="DS24" s="125"/>
      <c r="DT24" s="125"/>
      <c r="DU24" s="125"/>
      <c r="DV24" s="125"/>
      <c r="DW24" s="125"/>
      <c r="DX24" s="125"/>
      <c r="DY24" s="125"/>
      <c r="DZ24" s="125"/>
      <c r="EA24" s="125"/>
      <c r="EB24" s="125"/>
      <c r="EC24" s="125"/>
      <c r="ED24" s="125"/>
      <c r="EE24" s="125"/>
      <c r="EF24" s="125"/>
      <c r="EG24" s="125"/>
      <c r="EH24" s="125"/>
      <c r="EI24" s="125"/>
      <c r="EJ24" s="125"/>
      <c r="EK24" s="125"/>
      <c r="EL24" s="125"/>
      <c r="EM24" s="125"/>
      <c r="EN24" s="125"/>
      <c r="EO24" s="125"/>
      <c r="EP24" s="125"/>
      <c r="EQ24" s="125"/>
      <c r="ER24" s="125"/>
      <c r="ES24" s="125"/>
      <c r="ET24" s="125"/>
      <c r="EU24" s="125"/>
      <c r="EV24" s="125"/>
      <c r="EW24" s="125"/>
      <c r="EX24" s="125"/>
      <c r="EY24" s="125"/>
      <c r="EZ24" s="125"/>
      <c r="FA24" s="125"/>
      <c r="FB24" s="125"/>
      <c r="FC24" s="125"/>
      <c r="FD24" s="125"/>
    </row>
    <row r="25" s="38" customFormat="1" ht="18.75" customHeight="1">
      <c r="A25" s="125"/>
      <c r="B25" s="125"/>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5"/>
      <c r="CT25" s="125"/>
      <c r="CU25" s="125"/>
      <c r="CV25" s="125"/>
      <c r="CW25" s="125"/>
      <c r="CX25" s="125"/>
      <c r="CY25" s="125"/>
      <c r="CZ25" s="125"/>
      <c r="DA25" s="125"/>
      <c r="DB25" s="125"/>
      <c r="DC25" s="125"/>
      <c r="DD25" s="125"/>
      <c r="DE25" s="125"/>
      <c r="DF25" s="125"/>
      <c r="DG25" s="125"/>
      <c r="DH25" s="125"/>
      <c r="DI25" s="125"/>
      <c r="DJ25" s="125"/>
      <c r="DK25" s="125"/>
      <c r="DL25" s="125"/>
      <c r="DM25" s="125"/>
      <c r="DN25" s="125"/>
      <c r="DO25" s="125"/>
      <c r="DP25" s="125"/>
      <c r="DQ25" s="125"/>
      <c r="DR25" s="125"/>
      <c r="DS25" s="125"/>
      <c r="DT25" s="125"/>
      <c r="DU25" s="125"/>
      <c r="DV25" s="125"/>
      <c r="DW25" s="125"/>
      <c r="DX25" s="125"/>
      <c r="DY25" s="125"/>
      <c r="DZ25" s="125"/>
      <c r="EA25" s="125"/>
      <c r="EB25" s="125"/>
      <c r="EC25" s="125"/>
      <c r="ED25" s="125"/>
      <c r="EE25" s="125"/>
      <c r="EF25" s="125"/>
      <c r="EG25" s="125"/>
      <c r="EH25" s="125"/>
      <c r="EI25" s="125"/>
      <c r="EJ25" s="125"/>
      <c r="EK25" s="125"/>
      <c r="EL25" s="125"/>
      <c r="EM25" s="125"/>
      <c r="EN25" s="125"/>
      <c r="EO25" s="125"/>
      <c r="EP25" s="125"/>
      <c r="EQ25" s="125"/>
      <c r="ER25" s="125"/>
      <c r="ES25" s="125"/>
      <c r="ET25" s="125"/>
      <c r="EU25" s="125"/>
      <c r="EV25" s="125"/>
      <c r="EW25" s="125"/>
      <c r="EX25" s="125"/>
      <c r="EY25" s="125"/>
      <c r="EZ25" s="125"/>
      <c r="FA25" s="125"/>
      <c r="FB25" s="125"/>
      <c r="FC25" s="125"/>
      <c r="FD25" s="125"/>
    </row>
    <row r="26" s="38" customFormat="1" ht="18.75" customHeight="1">
      <c r="A26" s="125"/>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c r="CK26" s="125"/>
      <c r="CL26" s="125"/>
      <c r="CM26" s="125"/>
      <c r="CN26" s="125"/>
      <c r="CO26" s="125"/>
      <c r="CP26" s="125"/>
      <c r="CQ26" s="125"/>
      <c r="CR26" s="125"/>
      <c r="CS26" s="125"/>
      <c r="CT26" s="125"/>
      <c r="CU26" s="125"/>
      <c r="CV26" s="125"/>
      <c r="CW26" s="125"/>
      <c r="CX26" s="125"/>
      <c r="CY26" s="125"/>
      <c r="CZ26" s="125"/>
      <c r="DA26" s="125"/>
      <c r="DB26" s="125"/>
      <c r="DC26" s="125"/>
      <c r="DD26" s="125"/>
      <c r="DE26" s="125"/>
      <c r="DF26" s="125"/>
      <c r="DG26" s="125"/>
      <c r="DH26" s="125"/>
      <c r="DI26" s="125"/>
      <c r="DJ26" s="125"/>
      <c r="DK26" s="125"/>
      <c r="DL26" s="125"/>
      <c r="DM26" s="125"/>
      <c r="DN26" s="125"/>
      <c r="DO26" s="125"/>
      <c r="DP26" s="125"/>
      <c r="DQ26" s="125"/>
      <c r="DR26" s="125"/>
      <c r="DS26" s="125"/>
      <c r="DT26" s="125"/>
      <c r="DU26" s="125"/>
      <c r="DV26" s="125"/>
      <c r="DW26" s="125"/>
      <c r="DX26" s="125"/>
      <c r="DY26" s="125"/>
      <c r="DZ26" s="125"/>
      <c r="EA26" s="125"/>
      <c r="EB26" s="125"/>
      <c r="EC26" s="125"/>
      <c r="ED26" s="125"/>
      <c r="EE26" s="125"/>
      <c r="EF26" s="125"/>
      <c r="EG26" s="125"/>
      <c r="EH26" s="125"/>
      <c r="EI26" s="125"/>
      <c r="EJ26" s="125"/>
      <c r="EK26" s="125"/>
      <c r="EL26" s="125"/>
      <c r="EM26" s="125"/>
      <c r="EN26" s="125"/>
      <c r="EO26" s="125"/>
      <c r="EP26" s="125"/>
      <c r="EQ26" s="125"/>
      <c r="ER26" s="125"/>
      <c r="ES26" s="125"/>
      <c r="ET26" s="125"/>
      <c r="EU26" s="125"/>
      <c r="EV26" s="125"/>
      <c r="EW26" s="125"/>
      <c r="EX26" s="125"/>
      <c r="EY26" s="125"/>
      <c r="EZ26" s="125"/>
      <c r="FA26" s="125"/>
      <c r="FB26" s="125"/>
      <c r="FC26" s="125"/>
      <c r="FD26" s="125"/>
    </row>
    <row r="27" s="38" customFormat="1" ht="18.75" customHeight="1">
      <c r="A27" s="125"/>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c r="CK27" s="125"/>
      <c r="CL27" s="125"/>
      <c r="CM27" s="125"/>
      <c r="CN27" s="125"/>
      <c r="CO27" s="125"/>
      <c r="CP27" s="125"/>
      <c r="CQ27" s="125"/>
      <c r="CR27" s="125"/>
      <c r="CS27" s="125"/>
      <c r="CT27" s="125"/>
      <c r="CU27" s="125"/>
      <c r="CV27" s="125"/>
      <c r="CW27" s="125"/>
      <c r="CX27" s="125"/>
      <c r="CY27" s="125"/>
      <c r="CZ27" s="125"/>
      <c r="DA27" s="125"/>
      <c r="DB27" s="125"/>
      <c r="DC27" s="125"/>
      <c r="DD27" s="125"/>
      <c r="DE27" s="125"/>
      <c r="DF27" s="125"/>
      <c r="DG27" s="125"/>
      <c r="DH27" s="125"/>
      <c r="DI27" s="125"/>
      <c r="DJ27" s="125"/>
      <c r="DK27" s="125"/>
      <c r="DL27" s="125"/>
      <c r="DM27" s="125"/>
      <c r="DN27" s="125"/>
      <c r="DO27" s="125"/>
      <c r="DP27" s="125"/>
      <c r="DQ27" s="125"/>
      <c r="DR27" s="125"/>
      <c r="DS27" s="125"/>
      <c r="DT27" s="125"/>
      <c r="DU27" s="125"/>
      <c r="DV27" s="125"/>
      <c r="DW27" s="125"/>
      <c r="DX27" s="125"/>
      <c r="DY27" s="125"/>
      <c r="DZ27" s="125"/>
      <c r="EA27" s="125"/>
      <c r="EB27" s="125"/>
      <c r="EC27" s="125"/>
      <c r="ED27" s="125"/>
      <c r="EE27" s="125"/>
      <c r="EF27" s="125"/>
      <c r="EG27" s="125"/>
      <c r="EH27" s="125"/>
      <c r="EI27" s="125"/>
      <c r="EJ27" s="125"/>
      <c r="EK27" s="125"/>
      <c r="EL27" s="125"/>
      <c r="EM27" s="125"/>
      <c r="EN27" s="125"/>
      <c r="EO27" s="125"/>
      <c r="EP27" s="125"/>
      <c r="EQ27" s="125"/>
      <c r="ER27" s="125"/>
      <c r="ES27" s="125"/>
      <c r="ET27" s="125"/>
      <c r="EU27" s="125"/>
      <c r="EV27" s="125"/>
      <c r="EW27" s="125"/>
      <c r="EX27" s="125"/>
      <c r="EY27" s="125"/>
      <c r="EZ27" s="125"/>
      <c r="FA27" s="125"/>
      <c r="FB27" s="125"/>
      <c r="FC27" s="125"/>
      <c r="FD27" s="125"/>
    </row>
    <row r="28" s="38" customFormat="1" ht="18.75" customHeight="1">
      <c r="A28" s="125"/>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25"/>
      <c r="BV28" s="125"/>
      <c r="BW28" s="125"/>
      <c r="BX28" s="125"/>
      <c r="BY28" s="125"/>
      <c r="BZ28" s="125"/>
      <c r="CA28" s="125"/>
      <c r="CB28" s="125"/>
      <c r="CC28" s="125"/>
      <c r="CD28" s="125"/>
      <c r="CE28" s="125"/>
      <c r="CF28" s="125"/>
      <c r="CG28" s="125"/>
      <c r="CH28" s="125"/>
      <c r="CI28" s="125"/>
      <c r="CJ28" s="125"/>
      <c r="CK28" s="125"/>
      <c r="CL28" s="125"/>
      <c r="CM28" s="125"/>
      <c r="CN28" s="125"/>
      <c r="CO28" s="125"/>
      <c r="CP28" s="125"/>
      <c r="CQ28" s="125"/>
      <c r="CR28" s="125"/>
      <c r="CS28" s="125"/>
      <c r="CT28" s="125"/>
      <c r="CU28" s="125"/>
      <c r="CV28" s="125"/>
      <c r="CW28" s="125"/>
      <c r="CX28" s="125"/>
      <c r="CY28" s="125"/>
      <c r="CZ28" s="125"/>
      <c r="DA28" s="125"/>
      <c r="DB28" s="125"/>
      <c r="DC28" s="125"/>
      <c r="DD28" s="125"/>
      <c r="DE28" s="125"/>
      <c r="DF28" s="125"/>
      <c r="DG28" s="125"/>
      <c r="DH28" s="125"/>
      <c r="DI28" s="125"/>
      <c r="DJ28" s="125"/>
      <c r="DK28" s="125"/>
      <c r="DL28" s="125"/>
      <c r="DM28" s="125"/>
      <c r="DN28" s="125"/>
      <c r="DO28" s="125"/>
      <c r="DP28" s="125"/>
      <c r="DQ28" s="125"/>
      <c r="DR28" s="125"/>
      <c r="DS28" s="125"/>
      <c r="DT28" s="125"/>
      <c r="DU28" s="125"/>
      <c r="DV28" s="125"/>
      <c r="DW28" s="125"/>
      <c r="DX28" s="125"/>
      <c r="DY28" s="125"/>
      <c r="DZ28" s="125"/>
      <c r="EA28" s="125"/>
      <c r="EB28" s="125"/>
      <c r="EC28" s="125"/>
      <c r="ED28" s="125"/>
      <c r="EE28" s="125"/>
      <c r="EF28" s="125"/>
      <c r="EG28" s="125"/>
      <c r="EH28" s="125"/>
      <c r="EI28" s="125"/>
      <c r="EJ28" s="125"/>
      <c r="EK28" s="125"/>
      <c r="EL28" s="125"/>
      <c r="EM28" s="125"/>
      <c r="EN28" s="125"/>
      <c r="EO28" s="125"/>
      <c r="EP28" s="125"/>
      <c r="EQ28" s="125"/>
      <c r="ER28" s="125"/>
      <c r="ES28" s="125"/>
      <c r="ET28" s="125"/>
      <c r="EU28" s="125"/>
      <c r="EV28" s="125"/>
      <c r="EW28" s="125"/>
      <c r="EX28" s="125"/>
      <c r="EY28" s="125"/>
      <c r="EZ28" s="125"/>
      <c r="FA28" s="125"/>
      <c r="FB28" s="125"/>
      <c r="FC28" s="125"/>
      <c r="FD28" s="125"/>
    </row>
    <row r="29" s="38" customFormat="1" ht="18.75" customHeight="1">
      <c r="A29" s="125"/>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5"/>
      <c r="CI29" s="125"/>
      <c r="CJ29" s="125"/>
      <c r="CK29" s="125"/>
      <c r="CL29" s="125"/>
      <c r="CM29" s="125"/>
      <c r="CN29" s="125"/>
      <c r="CO29" s="125"/>
      <c r="CP29" s="125"/>
      <c r="CQ29" s="125"/>
      <c r="CR29" s="125"/>
      <c r="CS29" s="125"/>
      <c r="CT29" s="125"/>
      <c r="CU29" s="125"/>
      <c r="CV29" s="125"/>
      <c r="CW29" s="125"/>
      <c r="CX29" s="125"/>
      <c r="CY29" s="125"/>
      <c r="CZ29" s="125"/>
      <c r="DA29" s="125"/>
      <c r="DB29" s="125"/>
      <c r="DC29" s="125"/>
      <c r="DD29" s="125"/>
      <c r="DE29" s="125"/>
      <c r="DF29" s="125"/>
      <c r="DG29" s="125"/>
      <c r="DH29" s="125"/>
      <c r="DI29" s="125"/>
      <c r="DJ29" s="125"/>
      <c r="DK29" s="125"/>
      <c r="DL29" s="125"/>
      <c r="DM29" s="125"/>
      <c r="DN29" s="125"/>
      <c r="DO29" s="125"/>
      <c r="DP29" s="125"/>
      <c r="DQ29" s="125"/>
      <c r="DR29" s="125"/>
      <c r="DS29" s="125"/>
      <c r="DT29" s="125"/>
      <c r="DU29" s="125"/>
      <c r="DV29" s="125"/>
      <c r="DW29" s="125"/>
      <c r="DX29" s="125"/>
      <c r="DY29" s="125"/>
      <c r="DZ29" s="125"/>
      <c r="EA29" s="125"/>
      <c r="EB29" s="125"/>
      <c r="EC29" s="125"/>
      <c r="ED29" s="125"/>
      <c r="EE29" s="125"/>
      <c r="EF29" s="125"/>
      <c r="EG29" s="125"/>
      <c r="EH29" s="125"/>
      <c r="EI29" s="125"/>
      <c r="EJ29" s="125"/>
      <c r="EK29" s="125"/>
      <c r="EL29" s="125"/>
      <c r="EM29" s="125"/>
      <c r="EN29" s="125"/>
      <c r="EO29" s="125"/>
      <c r="EP29" s="125"/>
      <c r="EQ29" s="125"/>
      <c r="ER29" s="125"/>
      <c r="ES29" s="125"/>
      <c r="ET29" s="125"/>
      <c r="EU29" s="125"/>
      <c r="EV29" s="125"/>
      <c r="EW29" s="125"/>
      <c r="EX29" s="125"/>
      <c r="EY29" s="125"/>
      <c r="EZ29" s="125"/>
      <c r="FA29" s="125"/>
      <c r="FB29" s="125"/>
      <c r="FC29" s="125"/>
      <c r="FD29" s="125"/>
    </row>
    <row r="30" s="38" customFormat="1" ht="18.75" customHeight="1">
      <c r="A30" s="125"/>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c r="CC30" s="125"/>
      <c r="CD30" s="125"/>
      <c r="CE30" s="125"/>
      <c r="CF30" s="125"/>
      <c r="CG30" s="125"/>
      <c r="CH30" s="125"/>
      <c r="CI30" s="125"/>
      <c r="CJ30" s="125"/>
      <c r="CK30" s="125"/>
      <c r="CL30" s="125"/>
      <c r="CM30" s="125"/>
      <c r="CN30" s="125"/>
      <c r="CO30" s="125"/>
      <c r="CP30" s="125"/>
      <c r="CQ30" s="125"/>
      <c r="CR30" s="125"/>
      <c r="CS30" s="125"/>
      <c r="CT30" s="125"/>
      <c r="CU30" s="125"/>
      <c r="CV30" s="125"/>
      <c r="CW30" s="125"/>
      <c r="CX30" s="125"/>
      <c r="CY30" s="125"/>
      <c r="CZ30" s="125"/>
      <c r="DA30" s="125"/>
      <c r="DB30" s="125"/>
      <c r="DC30" s="125"/>
      <c r="DD30" s="125"/>
      <c r="DE30" s="125"/>
      <c r="DF30" s="125"/>
      <c r="DG30" s="125"/>
      <c r="DH30" s="125"/>
      <c r="DI30" s="125"/>
      <c r="DJ30" s="125"/>
      <c r="DK30" s="125"/>
      <c r="DL30" s="125"/>
      <c r="DM30" s="125"/>
      <c r="DN30" s="125"/>
      <c r="DO30" s="125"/>
      <c r="DP30" s="125"/>
      <c r="DQ30" s="125"/>
      <c r="DR30" s="125"/>
      <c r="DS30" s="125"/>
      <c r="DT30" s="125"/>
      <c r="DU30" s="125"/>
      <c r="DV30" s="125"/>
      <c r="DW30" s="125"/>
      <c r="DX30" s="125"/>
      <c r="DY30" s="125"/>
      <c r="DZ30" s="125"/>
      <c r="EA30" s="125"/>
      <c r="EB30" s="125"/>
      <c r="EC30" s="125"/>
      <c r="ED30" s="125"/>
      <c r="EE30" s="125"/>
      <c r="EF30" s="125"/>
      <c r="EG30" s="125"/>
      <c r="EH30" s="125"/>
      <c r="EI30" s="125"/>
      <c r="EJ30" s="125"/>
      <c r="EK30" s="125"/>
      <c r="EL30" s="125"/>
      <c r="EM30" s="125"/>
      <c r="EN30" s="125"/>
      <c r="EO30" s="125"/>
      <c r="EP30" s="125"/>
      <c r="EQ30" s="125"/>
      <c r="ER30" s="125"/>
      <c r="ES30" s="125"/>
      <c r="ET30" s="125"/>
      <c r="EU30" s="125"/>
      <c r="EV30" s="125"/>
      <c r="EW30" s="125"/>
      <c r="EX30" s="125"/>
      <c r="EY30" s="125"/>
      <c r="EZ30" s="125"/>
      <c r="FA30" s="125"/>
      <c r="FB30" s="125"/>
      <c r="FC30" s="125"/>
      <c r="FD30" s="125"/>
    </row>
    <row r="31" s="38" customFormat="1" ht="18.75" customHeight="1">
      <c r="A31" s="125"/>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25"/>
      <c r="ES31" s="125"/>
      <c r="ET31" s="125"/>
      <c r="EU31" s="125"/>
      <c r="EV31" s="125"/>
      <c r="EW31" s="125"/>
      <c r="EX31" s="125"/>
      <c r="EY31" s="125"/>
      <c r="EZ31" s="125"/>
      <c r="FA31" s="125"/>
      <c r="FB31" s="125"/>
      <c r="FC31" s="125"/>
      <c r="FD31" s="125"/>
    </row>
    <row r="32" s="38" customFormat="1" ht="18.75" customHeight="1">
      <c r="A32" s="125"/>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c r="CK32" s="125"/>
      <c r="CL32" s="125"/>
      <c r="CM32" s="125"/>
      <c r="CN32" s="125"/>
      <c r="CO32" s="125"/>
      <c r="CP32" s="125"/>
      <c r="CQ32" s="125"/>
      <c r="CR32" s="125"/>
      <c r="CS32" s="125"/>
      <c r="CT32" s="125"/>
      <c r="CU32" s="125"/>
      <c r="CV32" s="125"/>
      <c r="CW32" s="125"/>
      <c r="CX32" s="125"/>
      <c r="CY32" s="125"/>
      <c r="CZ32" s="125"/>
      <c r="DA32" s="125"/>
      <c r="DB32" s="125"/>
      <c r="DC32" s="125"/>
      <c r="DD32" s="125"/>
      <c r="DE32" s="125"/>
      <c r="DF32" s="125"/>
      <c r="DG32" s="125"/>
      <c r="DH32" s="125"/>
      <c r="DI32" s="125"/>
      <c r="DJ32" s="125"/>
      <c r="DK32" s="125"/>
      <c r="DL32" s="125"/>
      <c r="DM32" s="125"/>
      <c r="DN32" s="125"/>
      <c r="DO32" s="125"/>
      <c r="DP32" s="125"/>
      <c r="DQ32" s="125"/>
      <c r="DR32" s="125"/>
      <c r="DS32" s="125"/>
      <c r="DT32" s="125"/>
      <c r="DU32" s="125"/>
      <c r="DV32" s="125"/>
      <c r="DW32" s="125"/>
      <c r="DX32" s="125"/>
      <c r="DY32" s="125"/>
      <c r="DZ32" s="125"/>
      <c r="EA32" s="125"/>
      <c r="EB32" s="125"/>
      <c r="EC32" s="125"/>
      <c r="ED32" s="125"/>
      <c r="EE32" s="125"/>
      <c r="EF32" s="125"/>
      <c r="EG32" s="125"/>
      <c r="EH32" s="125"/>
      <c r="EI32" s="125"/>
      <c r="EJ32" s="125"/>
      <c r="EK32" s="125"/>
      <c r="EL32" s="125"/>
      <c r="EM32" s="125"/>
      <c r="EN32" s="125"/>
      <c r="EO32" s="125"/>
      <c r="EP32" s="125"/>
      <c r="EQ32" s="125"/>
      <c r="ER32" s="125"/>
      <c r="ES32" s="125"/>
      <c r="ET32" s="125"/>
      <c r="EU32" s="125"/>
      <c r="EV32" s="125"/>
      <c r="EW32" s="125"/>
      <c r="EX32" s="125"/>
      <c r="EY32" s="125"/>
      <c r="EZ32" s="125"/>
      <c r="FA32" s="125"/>
      <c r="FB32" s="125"/>
      <c r="FC32" s="125"/>
      <c r="FD32" s="125"/>
    </row>
    <row r="33" s="38" customFormat="1" ht="18.75" customHeight="1">
      <c r="A33" s="125"/>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c r="CK33" s="125"/>
      <c r="CL33" s="125"/>
      <c r="CM33" s="125"/>
      <c r="CN33" s="125"/>
      <c r="CO33" s="125"/>
      <c r="CP33" s="125"/>
      <c r="CQ33" s="125"/>
      <c r="CR33" s="125"/>
      <c r="CS33" s="125"/>
      <c r="CT33" s="125"/>
      <c r="CU33" s="125"/>
      <c r="CV33" s="125"/>
      <c r="CW33" s="125"/>
      <c r="CX33" s="125"/>
      <c r="CY33" s="125"/>
      <c r="CZ33" s="125"/>
      <c r="DA33" s="125"/>
      <c r="DB33" s="125"/>
      <c r="DC33" s="125"/>
      <c r="DD33" s="125"/>
      <c r="DE33" s="125"/>
      <c r="DF33" s="125"/>
      <c r="DG33" s="125"/>
      <c r="DH33" s="125"/>
      <c r="DI33" s="125"/>
      <c r="DJ33" s="125"/>
      <c r="DK33" s="125"/>
      <c r="DL33" s="125"/>
      <c r="DM33" s="125"/>
      <c r="DN33" s="125"/>
      <c r="DO33" s="125"/>
      <c r="DP33" s="125"/>
      <c r="DQ33" s="125"/>
      <c r="DR33" s="125"/>
      <c r="DS33" s="125"/>
      <c r="DT33" s="125"/>
      <c r="DU33" s="125"/>
      <c r="DV33" s="125"/>
      <c r="DW33" s="125"/>
      <c r="DX33" s="125"/>
      <c r="DY33" s="125"/>
      <c r="DZ33" s="125"/>
      <c r="EA33" s="125"/>
      <c r="EB33" s="125"/>
      <c r="EC33" s="125"/>
      <c r="ED33" s="125"/>
      <c r="EE33" s="125"/>
      <c r="EF33" s="125"/>
      <c r="EG33" s="125"/>
      <c r="EH33" s="125"/>
      <c r="EI33" s="125"/>
      <c r="EJ33" s="125"/>
      <c r="EK33" s="125"/>
      <c r="EL33" s="125"/>
      <c r="EM33" s="125"/>
      <c r="EN33" s="125"/>
      <c r="EO33" s="125"/>
      <c r="EP33" s="125"/>
      <c r="EQ33" s="125"/>
      <c r="ER33" s="125"/>
      <c r="ES33" s="125"/>
      <c r="ET33" s="125"/>
      <c r="EU33" s="125"/>
      <c r="EV33" s="125"/>
      <c r="EW33" s="125"/>
      <c r="EX33" s="125"/>
      <c r="EY33" s="125"/>
      <c r="EZ33" s="125"/>
      <c r="FA33" s="125"/>
      <c r="FB33" s="125"/>
      <c r="FC33" s="125"/>
      <c r="FD33" s="125"/>
    </row>
    <row r="34" s="38" customFormat="1" ht="18.75" customHeight="1">
      <c r="A34" s="125"/>
      <c r="B34" s="125"/>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25"/>
      <c r="BQ34" s="125"/>
      <c r="BR34" s="125"/>
      <c r="BS34" s="125"/>
      <c r="BT34" s="125"/>
      <c r="BU34" s="125"/>
      <c r="BV34" s="125"/>
      <c r="BW34" s="125"/>
      <c r="BX34" s="125"/>
      <c r="BY34" s="125"/>
      <c r="BZ34" s="125"/>
      <c r="CA34" s="125"/>
      <c r="CB34" s="125"/>
      <c r="CC34" s="125"/>
      <c r="CD34" s="125"/>
      <c r="CE34" s="125"/>
      <c r="CF34" s="125"/>
      <c r="CG34" s="125"/>
      <c r="CH34" s="125"/>
      <c r="CI34" s="125"/>
      <c r="CJ34" s="125"/>
      <c r="CK34" s="125"/>
      <c r="CL34" s="125"/>
      <c r="CM34" s="125"/>
      <c r="CN34" s="125"/>
      <c r="CO34" s="125"/>
      <c r="CP34" s="125"/>
      <c r="CQ34" s="125"/>
      <c r="CR34" s="125"/>
      <c r="CS34" s="125"/>
      <c r="CT34" s="125"/>
      <c r="CU34" s="125"/>
      <c r="CV34" s="125"/>
      <c r="CW34" s="125"/>
      <c r="CX34" s="125"/>
      <c r="CY34" s="125"/>
      <c r="CZ34" s="125"/>
      <c r="DA34" s="125"/>
      <c r="DB34" s="125"/>
      <c r="DC34" s="125"/>
      <c r="DD34" s="125"/>
      <c r="DE34" s="125"/>
      <c r="DF34" s="125"/>
      <c r="DG34" s="125"/>
      <c r="DH34" s="125"/>
      <c r="DI34" s="125"/>
      <c r="DJ34" s="125"/>
      <c r="DK34" s="125"/>
      <c r="DL34" s="125"/>
      <c r="DM34" s="125"/>
      <c r="DN34" s="125"/>
      <c r="DO34" s="125"/>
      <c r="DP34" s="125"/>
      <c r="DQ34" s="125"/>
      <c r="DR34" s="125"/>
      <c r="DS34" s="125"/>
      <c r="DT34" s="125"/>
      <c r="DU34" s="125"/>
      <c r="DV34" s="125"/>
      <c r="DW34" s="125"/>
      <c r="DX34" s="125"/>
      <c r="DY34" s="125"/>
      <c r="DZ34" s="125"/>
      <c r="EA34" s="125"/>
      <c r="EB34" s="125"/>
      <c r="EC34" s="125"/>
      <c r="ED34" s="125"/>
      <c r="EE34" s="125"/>
      <c r="EF34" s="125"/>
      <c r="EG34" s="125"/>
      <c r="EH34" s="125"/>
      <c r="EI34" s="125"/>
      <c r="EJ34" s="125"/>
      <c r="EK34" s="125"/>
      <c r="EL34" s="125"/>
      <c r="EM34" s="125"/>
      <c r="EN34" s="125"/>
      <c r="EO34" s="125"/>
      <c r="EP34" s="125"/>
      <c r="EQ34" s="125"/>
      <c r="ER34" s="125"/>
      <c r="ES34" s="125"/>
      <c r="ET34" s="125"/>
      <c r="EU34" s="125"/>
      <c r="EV34" s="125"/>
      <c r="EW34" s="125"/>
      <c r="EX34" s="125"/>
      <c r="EY34" s="125"/>
      <c r="EZ34" s="125"/>
      <c r="FA34" s="125"/>
      <c r="FB34" s="125"/>
      <c r="FC34" s="125"/>
      <c r="FD34" s="125"/>
    </row>
    <row r="35" s="38" customFormat="1" ht="18.75" customHeight="1">
      <c r="A35" s="125"/>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c r="CK35" s="125"/>
      <c r="CL35" s="125"/>
      <c r="CM35" s="125"/>
      <c r="CN35" s="125"/>
      <c r="CO35" s="125"/>
      <c r="CP35" s="125"/>
      <c r="CQ35" s="125"/>
      <c r="CR35" s="125"/>
      <c r="CS35" s="125"/>
      <c r="CT35" s="125"/>
      <c r="CU35" s="125"/>
      <c r="CV35" s="125"/>
      <c r="CW35" s="125"/>
      <c r="CX35" s="125"/>
      <c r="CY35" s="125"/>
      <c r="CZ35" s="125"/>
      <c r="DA35" s="125"/>
      <c r="DB35" s="125"/>
      <c r="DC35" s="125"/>
      <c r="DD35" s="125"/>
      <c r="DE35" s="125"/>
      <c r="DF35" s="125"/>
      <c r="DG35" s="125"/>
      <c r="DH35" s="125"/>
      <c r="DI35" s="125"/>
      <c r="DJ35" s="125"/>
      <c r="DK35" s="125"/>
      <c r="DL35" s="125"/>
      <c r="DM35" s="125"/>
      <c r="DN35" s="125"/>
      <c r="DO35" s="125"/>
      <c r="DP35" s="125"/>
      <c r="DQ35" s="125"/>
      <c r="DR35" s="125"/>
      <c r="DS35" s="125"/>
      <c r="DT35" s="125"/>
      <c r="DU35" s="125"/>
      <c r="DV35" s="125"/>
      <c r="DW35" s="125"/>
      <c r="DX35" s="125"/>
      <c r="DY35" s="125"/>
      <c r="DZ35" s="125"/>
      <c r="EA35" s="125"/>
      <c r="EB35" s="125"/>
      <c r="EC35" s="125"/>
      <c r="ED35" s="125"/>
      <c r="EE35" s="125"/>
      <c r="EF35" s="125"/>
      <c r="EG35" s="125"/>
      <c r="EH35" s="125"/>
      <c r="EI35" s="125"/>
      <c r="EJ35" s="125"/>
      <c r="EK35" s="125"/>
      <c r="EL35" s="125"/>
      <c r="EM35" s="125"/>
      <c r="EN35" s="125"/>
      <c r="EO35" s="125"/>
      <c r="EP35" s="125"/>
      <c r="EQ35" s="125"/>
      <c r="ER35" s="125"/>
      <c r="ES35" s="125"/>
      <c r="ET35" s="125"/>
      <c r="EU35" s="125"/>
      <c r="EV35" s="125"/>
      <c r="EW35" s="125"/>
      <c r="EX35" s="125"/>
      <c r="EY35" s="125"/>
      <c r="EZ35" s="125"/>
      <c r="FA35" s="125"/>
      <c r="FB35" s="125"/>
      <c r="FC35" s="125"/>
      <c r="FD35" s="125"/>
    </row>
    <row r="36" s="38" customFormat="1" ht="18.75" customHeight="1">
      <c r="A36" s="125"/>
      <c r="B36" s="125"/>
      <c r="C36" s="125"/>
      <c r="D36" s="125"/>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c r="CK36" s="125"/>
      <c r="CL36" s="125"/>
      <c r="CM36" s="125"/>
      <c r="CN36" s="125"/>
      <c r="CO36" s="125"/>
      <c r="CP36" s="125"/>
      <c r="CQ36" s="125"/>
      <c r="CR36" s="125"/>
      <c r="CS36" s="125"/>
      <c r="CT36" s="125"/>
      <c r="CU36" s="125"/>
      <c r="CV36" s="125"/>
      <c r="CW36" s="125"/>
      <c r="CX36" s="125"/>
      <c r="CY36" s="125"/>
      <c r="CZ36" s="125"/>
      <c r="DA36" s="125"/>
      <c r="DB36" s="125"/>
      <c r="DC36" s="125"/>
      <c r="DD36" s="125"/>
      <c r="DE36" s="125"/>
      <c r="DF36" s="125"/>
      <c r="DG36" s="125"/>
      <c r="DH36" s="125"/>
      <c r="DI36" s="125"/>
      <c r="DJ36" s="125"/>
      <c r="DK36" s="125"/>
      <c r="DL36" s="125"/>
      <c r="DM36" s="125"/>
      <c r="DN36" s="125"/>
      <c r="DO36" s="125"/>
      <c r="DP36" s="125"/>
      <c r="DQ36" s="125"/>
      <c r="DR36" s="125"/>
      <c r="DS36" s="125"/>
      <c r="DT36" s="125"/>
      <c r="DU36" s="125"/>
      <c r="DV36" s="125"/>
      <c r="DW36" s="125"/>
      <c r="DX36" s="125"/>
      <c r="DY36" s="125"/>
      <c r="DZ36" s="125"/>
      <c r="EA36" s="125"/>
      <c r="EB36" s="125"/>
      <c r="EC36" s="125"/>
      <c r="ED36" s="125"/>
      <c r="EE36" s="125"/>
      <c r="EF36" s="125"/>
      <c r="EG36" s="125"/>
      <c r="EH36" s="125"/>
      <c r="EI36" s="125"/>
      <c r="EJ36" s="125"/>
      <c r="EK36" s="125"/>
      <c r="EL36" s="125"/>
      <c r="EM36" s="125"/>
      <c r="EN36" s="125"/>
      <c r="EO36" s="125"/>
      <c r="EP36" s="125"/>
      <c r="EQ36" s="125"/>
      <c r="ER36" s="125"/>
      <c r="ES36" s="125"/>
      <c r="ET36" s="125"/>
      <c r="EU36" s="125"/>
      <c r="EV36" s="125"/>
      <c r="EW36" s="125"/>
      <c r="EX36" s="125"/>
      <c r="EY36" s="125"/>
      <c r="EZ36" s="125"/>
      <c r="FA36" s="125"/>
      <c r="FB36" s="125"/>
      <c r="FC36" s="125"/>
      <c r="FD36" s="125"/>
    </row>
    <row r="37" s="38" customFormat="1" ht="18.75" customHeight="1">
      <c r="A37" s="125"/>
      <c r="B37" s="125"/>
      <c r="C37" s="125"/>
      <c r="D37" s="12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2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25"/>
      <c r="ES37" s="125"/>
      <c r="ET37" s="125"/>
      <c r="EU37" s="125"/>
      <c r="EV37" s="125"/>
      <c r="EW37" s="125"/>
      <c r="EX37" s="125"/>
      <c r="EY37" s="125"/>
      <c r="EZ37" s="125"/>
      <c r="FA37" s="125"/>
      <c r="FB37" s="125"/>
      <c r="FC37" s="125"/>
      <c r="FD37" s="125"/>
    </row>
    <row r="38" s="38" customFormat="1" ht="18.75" customHeight="1">
      <c r="A38" s="125"/>
      <c r="B38" s="125"/>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c r="BM38" s="125"/>
      <c r="BN38" s="125"/>
      <c r="BO38" s="125"/>
      <c r="BP38" s="125"/>
      <c r="BQ38" s="125"/>
      <c r="BR38" s="125"/>
      <c r="BS38" s="125"/>
      <c r="BT38" s="125"/>
      <c r="BU38" s="125"/>
      <c r="BV38" s="125"/>
      <c r="BW38" s="125"/>
      <c r="BX38" s="125"/>
      <c r="BY38" s="125"/>
      <c r="BZ38" s="125"/>
      <c r="CA38" s="125"/>
      <c r="CB38" s="125"/>
      <c r="CC38" s="125"/>
      <c r="CD38" s="125"/>
      <c r="CE38" s="125"/>
      <c r="CF38" s="125"/>
      <c r="CG38" s="125"/>
      <c r="CH38" s="125"/>
      <c r="CI38" s="125"/>
      <c r="CJ38" s="125"/>
      <c r="CK38" s="125"/>
      <c r="CL38" s="125"/>
      <c r="CM38" s="125"/>
      <c r="CN38" s="125"/>
      <c r="CO38" s="125"/>
      <c r="CP38" s="125"/>
      <c r="CQ38" s="125"/>
      <c r="CR38" s="125"/>
      <c r="CS38" s="125"/>
      <c r="CT38" s="125"/>
      <c r="CU38" s="125"/>
      <c r="CV38" s="125"/>
      <c r="CW38" s="125"/>
      <c r="CX38" s="125"/>
      <c r="CY38" s="125"/>
      <c r="CZ38" s="125"/>
      <c r="DA38" s="125"/>
      <c r="DB38" s="125"/>
      <c r="DC38" s="125"/>
      <c r="DD38" s="125"/>
      <c r="DE38" s="125"/>
      <c r="DF38" s="125"/>
      <c r="DG38" s="125"/>
      <c r="DH38" s="125"/>
      <c r="DI38" s="125"/>
      <c r="DJ38" s="125"/>
      <c r="DK38" s="125"/>
      <c r="DL38" s="125"/>
      <c r="DM38" s="125"/>
      <c r="DN38" s="125"/>
      <c r="DO38" s="125"/>
      <c r="DP38" s="125"/>
      <c r="DQ38" s="125"/>
      <c r="DR38" s="125"/>
      <c r="DS38" s="125"/>
      <c r="DT38" s="125"/>
      <c r="DU38" s="125"/>
      <c r="DV38" s="125"/>
      <c r="DW38" s="125"/>
      <c r="DX38" s="125"/>
      <c r="DY38" s="125"/>
      <c r="DZ38" s="125"/>
      <c r="EA38" s="125"/>
      <c r="EB38" s="125"/>
      <c r="EC38" s="125"/>
      <c r="ED38" s="125"/>
      <c r="EE38" s="125"/>
      <c r="EF38" s="125"/>
      <c r="EG38" s="125"/>
      <c r="EH38" s="125"/>
      <c r="EI38" s="125"/>
      <c r="EJ38" s="125"/>
      <c r="EK38" s="125"/>
      <c r="EL38" s="125"/>
      <c r="EM38" s="125"/>
      <c r="EN38" s="125"/>
      <c r="EO38" s="125"/>
      <c r="EP38" s="125"/>
      <c r="EQ38" s="125"/>
      <c r="ER38" s="125"/>
      <c r="ES38" s="125"/>
      <c r="ET38" s="125"/>
      <c r="EU38" s="125"/>
      <c r="EV38" s="125"/>
      <c r="EW38" s="125"/>
      <c r="EX38" s="125"/>
      <c r="EY38" s="125"/>
      <c r="EZ38" s="125"/>
      <c r="FA38" s="125"/>
      <c r="FB38" s="125"/>
      <c r="FC38" s="125"/>
      <c r="FD38" s="125"/>
    </row>
    <row r="39" s="38" customFormat="1" ht="18.75" customHeight="1">
      <c r="A39" s="125"/>
      <c r="B39" s="125"/>
      <c r="C39" s="125"/>
      <c r="D39" s="125"/>
      <c r="E39" s="125"/>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c r="BO39" s="125"/>
      <c r="BP39" s="125"/>
      <c r="BQ39" s="125"/>
      <c r="BR39" s="125"/>
      <c r="BS39" s="125"/>
      <c r="BT39" s="125"/>
      <c r="BU39" s="125"/>
      <c r="BV39" s="125"/>
      <c r="BW39" s="125"/>
      <c r="BX39" s="125"/>
      <c r="BY39" s="125"/>
      <c r="BZ39" s="125"/>
      <c r="CA39" s="125"/>
      <c r="CB39" s="125"/>
      <c r="CC39" s="125"/>
      <c r="CD39" s="125"/>
      <c r="CE39" s="125"/>
      <c r="CF39" s="125"/>
      <c r="CG39" s="125"/>
      <c r="CH39" s="125"/>
      <c r="CI39" s="125"/>
      <c r="CJ39" s="125"/>
      <c r="CK39" s="125"/>
      <c r="CL39" s="125"/>
      <c r="CM39" s="125"/>
      <c r="CN39" s="125"/>
      <c r="CO39" s="125"/>
      <c r="CP39" s="125"/>
      <c r="CQ39" s="125"/>
      <c r="CR39" s="125"/>
      <c r="CS39" s="125"/>
      <c r="CT39" s="125"/>
      <c r="CU39" s="125"/>
      <c r="CV39" s="125"/>
      <c r="CW39" s="125"/>
      <c r="CX39" s="125"/>
      <c r="CY39" s="125"/>
      <c r="CZ39" s="125"/>
      <c r="DA39" s="125"/>
      <c r="DB39" s="125"/>
      <c r="DC39" s="125"/>
      <c r="DD39" s="125"/>
      <c r="DE39" s="125"/>
      <c r="DF39" s="125"/>
      <c r="DG39" s="125"/>
      <c r="DH39" s="125"/>
      <c r="DI39" s="125"/>
      <c r="DJ39" s="125"/>
      <c r="DK39" s="125"/>
      <c r="DL39" s="125"/>
      <c r="DM39" s="125"/>
      <c r="DN39" s="125"/>
      <c r="DO39" s="125"/>
      <c r="DP39" s="125"/>
      <c r="DQ39" s="125"/>
      <c r="DR39" s="125"/>
      <c r="DS39" s="125"/>
      <c r="DT39" s="125"/>
      <c r="DU39" s="125"/>
      <c r="DV39" s="125"/>
      <c r="DW39" s="125"/>
      <c r="DX39" s="125"/>
      <c r="DY39" s="125"/>
      <c r="DZ39" s="125"/>
      <c r="EA39" s="125"/>
      <c r="EB39" s="125"/>
      <c r="EC39" s="125"/>
      <c r="ED39" s="125"/>
      <c r="EE39" s="125"/>
      <c r="EF39" s="125"/>
      <c r="EG39" s="125"/>
      <c r="EH39" s="125"/>
      <c r="EI39" s="125"/>
      <c r="EJ39" s="125"/>
      <c r="EK39" s="125"/>
      <c r="EL39" s="125"/>
      <c r="EM39" s="125"/>
      <c r="EN39" s="125"/>
      <c r="EO39" s="125"/>
      <c r="EP39" s="125"/>
      <c r="EQ39" s="125"/>
      <c r="ER39" s="125"/>
      <c r="ES39" s="125"/>
      <c r="ET39" s="125"/>
      <c r="EU39" s="125"/>
      <c r="EV39" s="125"/>
      <c r="EW39" s="125"/>
      <c r="EX39" s="125"/>
      <c r="EY39" s="125"/>
      <c r="EZ39" s="125"/>
      <c r="FA39" s="125"/>
      <c r="FB39" s="125"/>
      <c r="FC39" s="125"/>
      <c r="FD39" s="125"/>
    </row>
    <row r="40" s="38" customFormat="1" ht="18.75" customHeight="1">
      <c r="A40" s="125"/>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125"/>
      <c r="DS40" s="125"/>
      <c r="DT40" s="125"/>
      <c r="DU40" s="125"/>
      <c r="DV40" s="125"/>
      <c r="DW40" s="125"/>
      <c r="DX40" s="125"/>
      <c r="DY40" s="125"/>
      <c r="DZ40" s="125"/>
      <c r="EA40" s="125"/>
      <c r="EB40" s="125"/>
      <c r="EC40" s="125"/>
      <c r="ED40" s="125"/>
      <c r="EE40" s="125"/>
      <c r="EF40" s="125"/>
      <c r="EG40" s="125"/>
      <c r="EH40" s="125"/>
      <c r="EI40" s="125"/>
      <c r="EJ40" s="125"/>
      <c r="EK40" s="125"/>
      <c r="EL40" s="125"/>
      <c r="EM40" s="125"/>
      <c r="EN40" s="125"/>
      <c r="EO40" s="125"/>
      <c r="EP40" s="125"/>
      <c r="EQ40" s="125"/>
      <c r="ER40" s="125"/>
      <c r="ES40" s="125"/>
      <c r="ET40" s="125"/>
      <c r="EU40" s="125"/>
      <c r="EV40" s="125"/>
      <c r="EW40" s="125"/>
      <c r="EX40" s="125"/>
      <c r="EY40" s="125"/>
      <c r="EZ40" s="125"/>
      <c r="FA40" s="125"/>
      <c r="FB40" s="125"/>
      <c r="FC40" s="125"/>
      <c r="FD40" s="125"/>
    </row>
    <row r="41" s="38" customFormat="1" ht="18.75" customHeight="1">
      <c r="A41" s="125"/>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c r="BQ41" s="125"/>
      <c r="BR41" s="125"/>
      <c r="BS41" s="125"/>
      <c r="BT41" s="125"/>
      <c r="BU41" s="125"/>
      <c r="BV41" s="125"/>
      <c r="BW41" s="125"/>
      <c r="BX41" s="125"/>
      <c r="BY41" s="125"/>
      <c r="BZ41" s="125"/>
      <c r="CA41" s="125"/>
      <c r="CB41" s="125"/>
      <c r="CC41" s="125"/>
      <c r="CD41" s="125"/>
      <c r="CE41" s="125"/>
      <c r="CF41" s="125"/>
      <c r="CG41" s="125"/>
      <c r="CH41" s="125"/>
      <c r="CI41" s="125"/>
      <c r="CJ41" s="125"/>
      <c r="CK41" s="125"/>
      <c r="CL41" s="125"/>
      <c r="CM41" s="125"/>
      <c r="CN41" s="125"/>
      <c r="CO41" s="125"/>
      <c r="CP41" s="125"/>
      <c r="CQ41" s="125"/>
      <c r="CR41" s="125"/>
      <c r="CS41" s="125"/>
      <c r="CT41" s="125"/>
      <c r="CU41" s="125"/>
      <c r="CV41" s="125"/>
      <c r="CW41" s="125"/>
      <c r="CX41" s="125"/>
      <c r="CY41" s="125"/>
      <c r="CZ41" s="125"/>
      <c r="DA41" s="125"/>
      <c r="DB41" s="125"/>
      <c r="DC41" s="125"/>
      <c r="DD41" s="125"/>
      <c r="DE41" s="125"/>
      <c r="DF41" s="125"/>
      <c r="DG41" s="125"/>
      <c r="DH41" s="125"/>
      <c r="DI41" s="125"/>
      <c r="DJ41" s="125"/>
      <c r="DK41" s="125"/>
      <c r="DL41" s="125"/>
      <c r="DM41" s="125"/>
      <c r="DN41" s="125"/>
      <c r="DO41" s="125"/>
      <c r="DP41" s="125"/>
      <c r="DQ41" s="125"/>
      <c r="DR41" s="125"/>
      <c r="DS41" s="125"/>
      <c r="DT41" s="125"/>
      <c r="DU41" s="125"/>
      <c r="DV41" s="125"/>
      <c r="DW41" s="125"/>
      <c r="DX41" s="125"/>
      <c r="DY41" s="125"/>
      <c r="DZ41" s="125"/>
      <c r="EA41" s="125"/>
      <c r="EB41" s="125"/>
      <c r="EC41" s="125"/>
      <c r="ED41" s="125"/>
      <c r="EE41" s="125"/>
      <c r="EF41" s="125"/>
      <c r="EG41" s="125"/>
      <c r="EH41" s="125"/>
      <c r="EI41" s="125"/>
      <c r="EJ41" s="125"/>
      <c r="EK41" s="125"/>
      <c r="EL41" s="125"/>
      <c r="EM41" s="125"/>
      <c r="EN41" s="125"/>
      <c r="EO41" s="125"/>
      <c r="EP41" s="125"/>
      <c r="EQ41" s="125"/>
      <c r="ER41" s="125"/>
      <c r="ES41" s="125"/>
      <c r="ET41" s="125"/>
      <c r="EU41" s="125"/>
      <c r="EV41" s="125"/>
      <c r="EW41" s="125"/>
      <c r="EX41" s="125"/>
      <c r="EY41" s="125"/>
      <c r="EZ41" s="125"/>
      <c r="FA41" s="125"/>
      <c r="FB41" s="125"/>
      <c r="FC41" s="125"/>
      <c r="FD41" s="125"/>
    </row>
    <row r="42" s="38" customFormat="1" ht="18.75" customHeight="1">
      <c r="A42" s="125"/>
      <c r="B42" s="125"/>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c r="BQ42" s="125"/>
      <c r="BR42" s="125"/>
      <c r="BS42" s="125"/>
      <c r="BT42" s="125"/>
      <c r="BU42" s="125"/>
      <c r="BV42" s="125"/>
      <c r="BW42" s="125"/>
      <c r="BX42" s="125"/>
      <c r="BY42" s="125"/>
      <c r="BZ42" s="125"/>
      <c r="CA42" s="125"/>
      <c r="CB42" s="125"/>
      <c r="CC42" s="125"/>
      <c r="CD42" s="125"/>
      <c r="CE42" s="125"/>
      <c r="CF42" s="125"/>
      <c r="CG42" s="125"/>
      <c r="CH42" s="125"/>
      <c r="CI42" s="125"/>
      <c r="CJ42" s="125"/>
      <c r="CK42" s="125"/>
      <c r="CL42" s="125"/>
      <c r="CM42" s="125"/>
      <c r="CN42" s="125"/>
      <c r="CO42" s="125"/>
      <c r="CP42" s="125"/>
      <c r="CQ42" s="125"/>
      <c r="CR42" s="125"/>
      <c r="CS42" s="125"/>
      <c r="CT42" s="125"/>
      <c r="CU42" s="125"/>
      <c r="CV42" s="125"/>
      <c r="CW42" s="125"/>
      <c r="CX42" s="125"/>
      <c r="CY42" s="125"/>
      <c r="CZ42" s="125"/>
      <c r="DA42" s="125"/>
      <c r="DB42" s="125"/>
      <c r="DC42" s="125"/>
      <c r="DD42" s="125"/>
      <c r="DE42" s="125"/>
      <c r="DF42" s="125"/>
      <c r="DG42" s="125"/>
      <c r="DH42" s="125"/>
      <c r="DI42" s="125"/>
      <c r="DJ42" s="125"/>
      <c r="DK42" s="125"/>
      <c r="DL42" s="125"/>
      <c r="DM42" s="125"/>
      <c r="DN42" s="125"/>
      <c r="DO42" s="125"/>
      <c r="DP42" s="125"/>
      <c r="DQ42" s="125"/>
      <c r="DR42" s="125"/>
      <c r="DS42" s="125"/>
      <c r="DT42" s="125"/>
      <c r="DU42" s="125"/>
      <c r="DV42" s="125"/>
      <c r="DW42" s="125"/>
      <c r="DX42" s="125"/>
      <c r="DY42" s="125"/>
      <c r="DZ42" s="125"/>
      <c r="EA42" s="125"/>
      <c r="EB42" s="125"/>
      <c r="EC42" s="125"/>
      <c r="ED42" s="125"/>
      <c r="EE42" s="125"/>
      <c r="EF42" s="125"/>
      <c r="EG42" s="125"/>
      <c r="EH42" s="125"/>
      <c r="EI42" s="125"/>
      <c r="EJ42" s="125"/>
      <c r="EK42" s="125"/>
      <c r="EL42" s="125"/>
      <c r="EM42" s="125"/>
      <c r="EN42" s="125"/>
      <c r="EO42" s="125"/>
      <c r="EP42" s="125"/>
      <c r="EQ42" s="125"/>
      <c r="ER42" s="125"/>
      <c r="ES42" s="125"/>
      <c r="ET42" s="125"/>
      <c r="EU42" s="125"/>
      <c r="EV42" s="125"/>
      <c r="EW42" s="125"/>
      <c r="EX42" s="125"/>
      <c r="EY42" s="125"/>
      <c r="EZ42" s="125"/>
      <c r="FA42" s="125"/>
      <c r="FB42" s="125"/>
      <c r="FC42" s="125"/>
      <c r="FD42" s="125"/>
    </row>
    <row r="43" s="38" customFormat="1" ht="18.75" customHeight="1">
      <c r="A43" s="125"/>
      <c r="B43" s="125"/>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c r="BQ43" s="125"/>
      <c r="BR43" s="125"/>
      <c r="BS43" s="125"/>
      <c r="BT43" s="125"/>
      <c r="BU43" s="125"/>
      <c r="BV43" s="125"/>
      <c r="BW43" s="125"/>
      <c r="BX43" s="125"/>
      <c r="BY43" s="125"/>
      <c r="BZ43" s="125"/>
      <c r="CA43" s="125"/>
      <c r="CB43" s="125"/>
      <c r="CC43" s="125"/>
      <c r="CD43" s="125"/>
      <c r="CE43" s="125"/>
      <c r="CF43" s="125"/>
      <c r="CG43" s="125"/>
      <c r="CH43" s="125"/>
      <c r="CI43" s="125"/>
      <c r="CJ43" s="125"/>
      <c r="CK43" s="125"/>
      <c r="CL43" s="125"/>
      <c r="CM43" s="125"/>
      <c r="CN43" s="125"/>
      <c r="CO43" s="125"/>
      <c r="CP43" s="125"/>
      <c r="CQ43" s="125"/>
      <c r="CR43" s="125"/>
      <c r="CS43" s="125"/>
      <c r="CT43" s="125"/>
      <c r="CU43" s="125"/>
      <c r="CV43" s="125"/>
      <c r="CW43" s="125"/>
      <c r="CX43" s="125"/>
      <c r="CY43" s="125"/>
      <c r="CZ43" s="125"/>
      <c r="DA43" s="125"/>
      <c r="DB43" s="125"/>
      <c r="DC43" s="125"/>
      <c r="DD43" s="125"/>
      <c r="DE43" s="125"/>
      <c r="DF43" s="125"/>
      <c r="DG43" s="125"/>
      <c r="DH43" s="125"/>
      <c r="DI43" s="125"/>
      <c r="DJ43" s="125"/>
      <c r="DK43" s="125"/>
      <c r="DL43" s="125"/>
      <c r="DM43" s="125"/>
      <c r="DN43" s="125"/>
      <c r="DO43" s="125"/>
      <c r="DP43" s="125"/>
      <c r="DQ43" s="125"/>
      <c r="DR43" s="125"/>
      <c r="DS43" s="125"/>
      <c r="DT43" s="125"/>
      <c r="DU43" s="125"/>
      <c r="DV43" s="125"/>
      <c r="DW43" s="125"/>
      <c r="DX43" s="125"/>
      <c r="DY43" s="125"/>
      <c r="DZ43" s="125"/>
      <c r="EA43" s="125"/>
      <c r="EB43" s="125"/>
      <c r="EC43" s="125"/>
      <c r="ED43" s="125"/>
      <c r="EE43" s="125"/>
      <c r="EF43" s="125"/>
      <c r="EG43" s="125"/>
      <c r="EH43" s="125"/>
      <c r="EI43" s="125"/>
      <c r="EJ43" s="125"/>
      <c r="EK43" s="125"/>
      <c r="EL43" s="125"/>
      <c r="EM43" s="125"/>
      <c r="EN43" s="125"/>
      <c r="EO43" s="125"/>
      <c r="EP43" s="125"/>
      <c r="EQ43" s="125"/>
      <c r="ER43" s="125"/>
      <c r="ES43" s="125"/>
      <c r="ET43" s="125"/>
      <c r="EU43" s="125"/>
      <c r="EV43" s="125"/>
      <c r="EW43" s="125"/>
      <c r="EX43" s="125"/>
      <c r="EY43" s="125"/>
      <c r="EZ43" s="125"/>
      <c r="FA43" s="125"/>
      <c r="FB43" s="125"/>
      <c r="FC43" s="125"/>
      <c r="FD43" s="125"/>
    </row>
    <row r="44" s="38" customFormat="1" ht="18.75" customHeight="1">
      <c r="A44" s="125"/>
      <c r="B44" s="125"/>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c r="BQ44" s="125"/>
      <c r="BR44" s="125"/>
      <c r="BS44" s="125"/>
      <c r="BT44" s="125"/>
      <c r="BU44" s="125"/>
      <c r="BV44" s="125"/>
      <c r="BW44" s="125"/>
      <c r="BX44" s="125"/>
      <c r="BY44" s="125"/>
      <c r="BZ44" s="125"/>
      <c r="CA44" s="125"/>
      <c r="CB44" s="125"/>
      <c r="CC44" s="125"/>
      <c r="CD44" s="125"/>
      <c r="CE44" s="125"/>
      <c r="CF44" s="125"/>
      <c r="CG44" s="125"/>
      <c r="CH44" s="125"/>
      <c r="CI44" s="125"/>
      <c r="CJ44" s="125"/>
      <c r="CK44" s="125"/>
      <c r="CL44" s="125"/>
      <c r="CM44" s="125"/>
      <c r="CN44" s="125"/>
      <c r="CO44" s="125"/>
      <c r="CP44" s="125"/>
      <c r="CQ44" s="125"/>
      <c r="CR44" s="125"/>
      <c r="CS44" s="125"/>
      <c r="CT44" s="125"/>
      <c r="CU44" s="125"/>
      <c r="CV44" s="125"/>
      <c r="CW44" s="125"/>
      <c r="CX44" s="125"/>
      <c r="CY44" s="125"/>
      <c r="CZ44" s="125"/>
      <c r="DA44" s="125"/>
      <c r="DB44" s="125"/>
      <c r="DC44" s="125"/>
      <c r="DD44" s="125"/>
      <c r="DE44" s="125"/>
      <c r="DF44" s="125"/>
      <c r="DG44" s="125"/>
      <c r="DH44" s="125"/>
      <c r="DI44" s="125"/>
      <c r="DJ44" s="125"/>
      <c r="DK44" s="125"/>
      <c r="DL44" s="125"/>
      <c r="DM44" s="125"/>
      <c r="DN44" s="125"/>
      <c r="DO44" s="125"/>
      <c r="DP44" s="125"/>
      <c r="DQ44" s="125"/>
      <c r="DR44" s="125"/>
      <c r="DS44" s="125"/>
      <c r="DT44" s="125"/>
      <c r="DU44" s="125"/>
      <c r="DV44" s="125"/>
      <c r="DW44" s="125"/>
      <c r="DX44" s="125"/>
      <c r="DY44" s="125"/>
      <c r="DZ44" s="125"/>
      <c r="EA44" s="125"/>
      <c r="EB44" s="125"/>
      <c r="EC44" s="125"/>
      <c r="ED44" s="125"/>
      <c r="EE44" s="125"/>
      <c r="EF44" s="125"/>
      <c r="EG44" s="125"/>
      <c r="EH44" s="125"/>
      <c r="EI44" s="125"/>
      <c r="EJ44" s="125"/>
      <c r="EK44" s="125"/>
      <c r="EL44" s="125"/>
      <c r="EM44" s="125"/>
      <c r="EN44" s="125"/>
      <c r="EO44" s="125"/>
      <c r="EP44" s="125"/>
      <c r="EQ44" s="125"/>
      <c r="ER44" s="125"/>
      <c r="ES44" s="125"/>
      <c r="ET44" s="125"/>
      <c r="EU44" s="125"/>
      <c r="EV44" s="125"/>
      <c r="EW44" s="125"/>
      <c r="EX44" s="125"/>
      <c r="EY44" s="125"/>
      <c r="EZ44" s="125"/>
      <c r="FA44" s="125"/>
      <c r="FB44" s="125"/>
      <c r="FC44" s="125"/>
      <c r="FD44" s="125"/>
    </row>
    <row r="45" s="38" customFormat="1" ht="18.75" customHeight="1">
      <c r="A45" s="125"/>
      <c r="B45" s="125"/>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c r="DS45" s="125"/>
      <c r="DT45" s="125"/>
      <c r="DU45" s="125"/>
      <c r="DV45" s="125"/>
      <c r="DW45" s="125"/>
      <c r="DX45" s="125"/>
      <c r="DY45" s="125"/>
      <c r="DZ45" s="125"/>
      <c r="EA45" s="125"/>
      <c r="EB45" s="125"/>
      <c r="EC45" s="125"/>
      <c r="ED45" s="125"/>
      <c r="EE45" s="125"/>
      <c r="EF45" s="125"/>
      <c r="EG45" s="125"/>
      <c r="EH45" s="125"/>
      <c r="EI45" s="125"/>
      <c r="EJ45" s="125"/>
      <c r="EK45" s="125"/>
      <c r="EL45" s="125"/>
      <c r="EM45" s="125"/>
      <c r="EN45" s="125"/>
      <c r="EO45" s="125"/>
      <c r="EP45" s="125"/>
      <c r="EQ45" s="125"/>
      <c r="ER45" s="125"/>
      <c r="ES45" s="125"/>
      <c r="ET45" s="125"/>
      <c r="EU45" s="125"/>
      <c r="EV45" s="125"/>
      <c r="EW45" s="125"/>
      <c r="EX45" s="125"/>
      <c r="EY45" s="125"/>
      <c r="EZ45" s="125"/>
      <c r="FA45" s="125"/>
      <c r="FB45" s="125"/>
      <c r="FC45" s="125"/>
      <c r="FD45" s="125"/>
    </row>
    <row r="46" s="38" customFormat="1" ht="18.75" customHeight="1">
      <c r="A46" s="125"/>
      <c r="B46" s="125"/>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c r="CK46" s="125"/>
      <c r="CL46" s="125"/>
      <c r="CM46" s="125"/>
      <c r="CN46" s="125"/>
      <c r="CO46" s="125"/>
      <c r="CP46" s="125"/>
      <c r="CQ46" s="125"/>
      <c r="CR46" s="125"/>
      <c r="CS46" s="125"/>
      <c r="CT46" s="125"/>
      <c r="CU46" s="125"/>
      <c r="CV46" s="125"/>
      <c r="CW46" s="125"/>
      <c r="CX46" s="125"/>
      <c r="CY46" s="125"/>
      <c r="CZ46" s="125"/>
      <c r="DA46" s="125"/>
      <c r="DB46" s="125"/>
      <c r="DC46" s="125"/>
      <c r="DD46" s="125"/>
      <c r="DE46" s="125"/>
      <c r="DF46" s="125"/>
      <c r="DG46" s="125"/>
      <c r="DH46" s="125"/>
      <c r="DI46" s="125"/>
      <c r="DJ46" s="125"/>
      <c r="DK46" s="125"/>
      <c r="DL46" s="125"/>
      <c r="DM46" s="125"/>
      <c r="DN46" s="125"/>
      <c r="DO46" s="125"/>
      <c r="DP46" s="125"/>
      <c r="DQ46" s="125"/>
      <c r="DR46" s="125"/>
      <c r="DS46" s="125"/>
      <c r="DT46" s="125"/>
      <c r="DU46" s="125"/>
      <c r="DV46" s="125"/>
      <c r="DW46" s="125"/>
      <c r="DX46" s="125"/>
      <c r="DY46" s="125"/>
      <c r="DZ46" s="125"/>
      <c r="EA46" s="125"/>
      <c r="EB46" s="125"/>
      <c r="EC46" s="125"/>
      <c r="ED46" s="125"/>
      <c r="EE46" s="125"/>
      <c r="EF46" s="125"/>
      <c r="EG46" s="125"/>
      <c r="EH46" s="125"/>
      <c r="EI46" s="125"/>
      <c r="EJ46" s="125"/>
      <c r="EK46" s="125"/>
      <c r="EL46" s="125"/>
      <c r="EM46" s="125"/>
      <c r="EN46" s="125"/>
      <c r="EO46" s="125"/>
      <c r="EP46" s="125"/>
      <c r="EQ46" s="125"/>
      <c r="ER46" s="125"/>
      <c r="ES46" s="125"/>
      <c r="ET46" s="125"/>
      <c r="EU46" s="125"/>
      <c r="EV46" s="125"/>
      <c r="EW46" s="125"/>
      <c r="EX46" s="125"/>
      <c r="EY46" s="125"/>
      <c r="EZ46" s="125"/>
      <c r="FA46" s="125"/>
      <c r="FB46" s="125"/>
      <c r="FC46" s="125"/>
      <c r="FD46" s="125"/>
    </row>
    <row r="47" s="38" customFormat="1" ht="18.75" customHeight="1">
      <c r="A47" s="125"/>
      <c r="B47" s="125"/>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5"/>
      <c r="BR47" s="125"/>
      <c r="BS47" s="125"/>
      <c r="BT47" s="125"/>
      <c r="BU47" s="125"/>
      <c r="BV47" s="125"/>
      <c r="BW47" s="125"/>
      <c r="BX47" s="125"/>
      <c r="BY47" s="125"/>
      <c r="BZ47" s="125"/>
      <c r="CA47" s="125"/>
      <c r="CB47" s="125"/>
      <c r="CC47" s="125"/>
      <c r="CD47" s="125"/>
      <c r="CE47" s="125"/>
      <c r="CF47" s="125"/>
      <c r="CG47" s="125"/>
      <c r="CH47" s="125"/>
      <c r="CI47" s="125"/>
      <c r="CJ47" s="125"/>
      <c r="CK47" s="125"/>
      <c r="CL47" s="125"/>
      <c r="CM47" s="125"/>
      <c r="CN47" s="125"/>
      <c r="CO47" s="125"/>
      <c r="CP47" s="125"/>
      <c r="CQ47" s="125"/>
      <c r="CR47" s="125"/>
      <c r="CS47" s="125"/>
      <c r="CT47" s="125"/>
      <c r="CU47" s="125"/>
      <c r="CV47" s="125"/>
      <c r="CW47" s="125"/>
      <c r="CX47" s="125"/>
      <c r="CY47" s="125"/>
      <c r="CZ47" s="125"/>
      <c r="DA47" s="125"/>
      <c r="DB47" s="125"/>
      <c r="DC47" s="125"/>
      <c r="DD47" s="125"/>
      <c r="DE47" s="125"/>
      <c r="DF47" s="125"/>
      <c r="DG47" s="125"/>
      <c r="DH47" s="125"/>
      <c r="DI47" s="125"/>
      <c r="DJ47" s="125"/>
      <c r="DK47" s="125"/>
      <c r="DL47" s="125"/>
      <c r="DM47" s="125"/>
      <c r="DN47" s="125"/>
      <c r="DO47" s="125"/>
      <c r="DP47" s="125"/>
      <c r="DQ47" s="125"/>
      <c r="DR47" s="125"/>
      <c r="DS47" s="125"/>
      <c r="DT47" s="125"/>
      <c r="DU47" s="125"/>
      <c r="DV47" s="125"/>
      <c r="DW47" s="125"/>
      <c r="DX47" s="125"/>
      <c r="DY47" s="125"/>
      <c r="DZ47" s="125"/>
      <c r="EA47" s="125"/>
      <c r="EB47" s="125"/>
      <c r="EC47" s="125"/>
      <c r="ED47" s="125"/>
      <c r="EE47" s="125"/>
      <c r="EF47" s="125"/>
      <c r="EG47" s="125"/>
      <c r="EH47" s="125"/>
      <c r="EI47" s="125"/>
      <c r="EJ47" s="125"/>
      <c r="EK47" s="125"/>
      <c r="EL47" s="125"/>
      <c r="EM47" s="125"/>
      <c r="EN47" s="125"/>
      <c r="EO47" s="125"/>
      <c r="EP47" s="125"/>
      <c r="EQ47" s="125"/>
      <c r="ER47" s="125"/>
      <c r="ES47" s="125"/>
      <c r="ET47" s="125"/>
      <c r="EU47" s="125"/>
      <c r="EV47" s="125"/>
      <c r="EW47" s="125"/>
      <c r="EX47" s="125"/>
      <c r="EY47" s="125"/>
      <c r="EZ47" s="125"/>
      <c r="FA47" s="125"/>
      <c r="FB47" s="125"/>
      <c r="FC47" s="125"/>
      <c r="FD47" s="125"/>
    </row>
    <row r="48" s="38" customFormat="1" ht="18.75" customHeight="1">
      <c r="A48" s="125"/>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c r="BR48" s="125"/>
      <c r="BS48" s="125"/>
      <c r="BT48" s="125"/>
      <c r="BU48" s="125"/>
      <c r="BV48" s="125"/>
      <c r="BW48" s="125"/>
      <c r="BX48" s="125"/>
      <c r="BY48" s="125"/>
      <c r="BZ48" s="125"/>
      <c r="CA48" s="125"/>
      <c r="CB48" s="125"/>
      <c r="CC48" s="125"/>
      <c r="CD48" s="125"/>
      <c r="CE48" s="125"/>
      <c r="CF48" s="125"/>
      <c r="CG48" s="125"/>
      <c r="CH48" s="125"/>
      <c r="CI48" s="125"/>
      <c r="CJ48" s="125"/>
      <c r="CK48" s="125"/>
      <c r="CL48" s="125"/>
      <c r="CM48" s="125"/>
      <c r="CN48" s="125"/>
      <c r="CO48" s="125"/>
      <c r="CP48" s="125"/>
      <c r="CQ48" s="125"/>
      <c r="CR48" s="125"/>
      <c r="CS48" s="125"/>
      <c r="CT48" s="125"/>
      <c r="CU48" s="125"/>
      <c r="CV48" s="125"/>
      <c r="CW48" s="125"/>
      <c r="CX48" s="125"/>
      <c r="CY48" s="125"/>
      <c r="CZ48" s="125"/>
      <c r="DA48" s="125"/>
      <c r="DB48" s="125"/>
      <c r="DC48" s="125"/>
      <c r="DD48" s="125"/>
      <c r="DE48" s="125"/>
      <c r="DF48" s="125"/>
      <c r="DG48" s="125"/>
      <c r="DH48" s="125"/>
      <c r="DI48" s="125"/>
      <c r="DJ48" s="125"/>
      <c r="DK48" s="125"/>
      <c r="DL48" s="125"/>
      <c r="DM48" s="125"/>
      <c r="DN48" s="125"/>
      <c r="DO48" s="125"/>
      <c r="DP48" s="125"/>
      <c r="DQ48" s="125"/>
      <c r="DR48" s="125"/>
      <c r="DS48" s="125"/>
      <c r="DT48" s="125"/>
      <c r="DU48" s="125"/>
      <c r="DV48" s="125"/>
      <c r="DW48" s="125"/>
      <c r="DX48" s="125"/>
      <c r="DY48" s="125"/>
      <c r="DZ48" s="125"/>
      <c r="EA48" s="125"/>
      <c r="EB48" s="125"/>
      <c r="EC48" s="125"/>
      <c r="ED48" s="125"/>
      <c r="EE48" s="125"/>
      <c r="EF48" s="125"/>
      <c r="EG48" s="125"/>
      <c r="EH48" s="125"/>
      <c r="EI48" s="125"/>
      <c r="EJ48" s="125"/>
      <c r="EK48" s="125"/>
      <c r="EL48" s="125"/>
      <c r="EM48" s="125"/>
      <c r="EN48" s="125"/>
      <c r="EO48" s="125"/>
      <c r="EP48" s="125"/>
      <c r="EQ48" s="125"/>
      <c r="ER48" s="125"/>
      <c r="ES48" s="125"/>
      <c r="ET48" s="125"/>
      <c r="EU48" s="125"/>
      <c r="EV48" s="125"/>
      <c r="EW48" s="125"/>
      <c r="EX48" s="125"/>
      <c r="EY48" s="125"/>
      <c r="EZ48" s="125"/>
      <c r="FA48" s="125"/>
      <c r="FB48" s="125"/>
      <c r="FC48" s="125"/>
      <c r="FD48" s="125"/>
    </row>
    <row r="49" s="38" customFormat="1" ht="18.75" customHeight="1">
      <c r="A49" s="125"/>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5"/>
      <c r="BR49" s="125"/>
      <c r="BS49" s="125"/>
      <c r="BT49" s="125"/>
      <c r="BU49" s="125"/>
      <c r="BV49" s="125"/>
      <c r="BW49" s="125"/>
      <c r="BX49" s="125"/>
      <c r="BY49" s="125"/>
      <c r="BZ49" s="125"/>
      <c r="CA49" s="125"/>
      <c r="CB49" s="125"/>
      <c r="CC49" s="125"/>
      <c r="CD49" s="125"/>
      <c r="CE49" s="125"/>
      <c r="CF49" s="125"/>
      <c r="CG49" s="125"/>
      <c r="CH49" s="125"/>
      <c r="CI49" s="125"/>
      <c r="CJ49" s="125"/>
      <c r="CK49" s="125"/>
      <c r="CL49" s="125"/>
      <c r="CM49" s="125"/>
      <c r="CN49" s="125"/>
      <c r="CO49" s="125"/>
      <c r="CP49" s="125"/>
      <c r="CQ49" s="125"/>
      <c r="CR49" s="125"/>
      <c r="CS49" s="125"/>
      <c r="CT49" s="125"/>
      <c r="CU49" s="125"/>
      <c r="CV49" s="125"/>
      <c r="CW49" s="125"/>
      <c r="CX49" s="125"/>
      <c r="CY49" s="125"/>
      <c r="CZ49" s="125"/>
      <c r="DA49" s="125"/>
      <c r="DB49" s="125"/>
      <c r="DC49" s="125"/>
      <c r="DD49" s="125"/>
      <c r="DE49" s="125"/>
      <c r="DF49" s="125"/>
      <c r="DG49" s="125"/>
      <c r="DH49" s="125"/>
      <c r="DI49" s="125"/>
      <c r="DJ49" s="125"/>
      <c r="DK49" s="125"/>
      <c r="DL49" s="125"/>
      <c r="DM49" s="125"/>
      <c r="DN49" s="125"/>
      <c r="DO49" s="125"/>
      <c r="DP49" s="125"/>
      <c r="DQ49" s="125"/>
      <c r="DR49" s="125"/>
      <c r="DS49" s="125"/>
      <c r="DT49" s="125"/>
      <c r="DU49" s="125"/>
      <c r="DV49" s="125"/>
      <c r="DW49" s="125"/>
      <c r="DX49" s="125"/>
      <c r="DY49" s="125"/>
      <c r="DZ49" s="125"/>
      <c r="EA49" s="125"/>
      <c r="EB49" s="125"/>
      <c r="EC49" s="125"/>
      <c r="ED49" s="125"/>
      <c r="EE49" s="125"/>
      <c r="EF49" s="125"/>
      <c r="EG49" s="125"/>
      <c r="EH49" s="125"/>
      <c r="EI49" s="125"/>
      <c r="EJ49" s="125"/>
      <c r="EK49" s="125"/>
      <c r="EL49" s="125"/>
      <c r="EM49" s="125"/>
      <c r="EN49" s="125"/>
      <c r="EO49" s="125"/>
      <c r="EP49" s="125"/>
      <c r="EQ49" s="125"/>
      <c r="ER49" s="125"/>
      <c r="ES49" s="125"/>
      <c r="ET49" s="125"/>
      <c r="EU49" s="125"/>
      <c r="EV49" s="125"/>
      <c r="EW49" s="125"/>
      <c r="EX49" s="125"/>
      <c r="EY49" s="125"/>
      <c r="EZ49" s="125"/>
      <c r="FA49" s="125"/>
      <c r="FB49" s="125"/>
      <c r="FC49" s="125"/>
      <c r="FD49" s="125"/>
    </row>
    <row r="50" s="38" customFormat="1" ht="18.75" customHeight="1">
      <c r="A50" s="125"/>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c r="BQ50" s="125"/>
      <c r="BR50" s="125"/>
      <c r="BS50" s="125"/>
      <c r="BT50" s="125"/>
      <c r="BU50" s="125"/>
      <c r="BV50" s="125"/>
      <c r="BW50" s="125"/>
      <c r="BX50" s="125"/>
      <c r="BY50" s="125"/>
      <c r="BZ50" s="125"/>
      <c r="CA50" s="125"/>
      <c r="CB50" s="125"/>
      <c r="CC50" s="125"/>
      <c r="CD50" s="125"/>
      <c r="CE50" s="125"/>
      <c r="CF50" s="125"/>
      <c r="CG50" s="125"/>
      <c r="CH50" s="125"/>
      <c r="CI50" s="125"/>
      <c r="CJ50" s="125"/>
      <c r="CK50" s="125"/>
      <c r="CL50" s="125"/>
      <c r="CM50" s="125"/>
      <c r="CN50" s="125"/>
      <c r="CO50" s="125"/>
      <c r="CP50" s="125"/>
      <c r="CQ50" s="125"/>
      <c r="CR50" s="125"/>
      <c r="CS50" s="125"/>
      <c r="CT50" s="125"/>
      <c r="CU50" s="125"/>
      <c r="CV50" s="125"/>
      <c r="CW50" s="125"/>
      <c r="CX50" s="125"/>
      <c r="CY50" s="125"/>
      <c r="CZ50" s="125"/>
      <c r="DA50" s="125"/>
      <c r="DB50" s="125"/>
      <c r="DC50" s="125"/>
      <c r="DD50" s="125"/>
      <c r="DE50" s="125"/>
      <c r="DF50" s="125"/>
      <c r="DG50" s="125"/>
      <c r="DH50" s="125"/>
      <c r="DI50" s="125"/>
      <c r="DJ50" s="125"/>
      <c r="DK50" s="125"/>
      <c r="DL50" s="125"/>
      <c r="DM50" s="125"/>
      <c r="DN50" s="125"/>
      <c r="DO50" s="125"/>
      <c r="DP50" s="125"/>
      <c r="DQ50" s="125"/>
      <c r="DR50" s="125"/>
      <c r="DS50" s="125"/>
      <c r="DT50" s="125"/>
      <c r="DU50" s="125"/>
      <c r="DV50" s="125"/>
      <c r="DW50" s="125"/>
      <c r="DX50" s="125"/>
      <c r="DY50" s="125"/>
      <c r="DZ50" s="125"/>
      <c r="EA50" s="125"/>
      <c r="EB50" s="125"/>
      <c r="EC50" s="125"/>
      <c r="ED50" s="125"/>
      <c r="EE50" s="125"/>
      <c r="EF50" s="125"/>
      <c r="EG50" s="125"/>
      <c r="EH50" s="125"/>
      <c r="EI50" s="125"/>
      <c r="EJ50" s="125"/>
      <c r="EK50" s="125"/>
      <c r="EL50" s="125"/>
      <c r="EM50" s="125"/>
      <c r="EN50" s="125"/>
      <c r="EO50" s="125"/>
      <c r="EP50" s="125"/>
      <c r="EQ50" s="125"/>
      <c r="ER50" s="125"/>
      <c r="ES50" s="125"/>
      <c r="ET50" s="125"/>
      <c r="EU50" s="125"/>
      <c r="EV50" s="125"/>
      <c r="EW50" s="125"/>
      <c r="EX50" s="125"/>
      <c r="EY50" s="125"/>
      <c r="EZ50" s="125"/>
      <c r="FA50" s="125"/>
      <c r="FB50" s="125"/>
      <c r="FC50" s="125"/>
      <c r="FD50" s="125"/>
    </row>
    <row r="51" s="38" customFormat="1" ht="18.75" customHeight="1">
      <c r="A51" s="125"/>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c r="BQ51" s="125"/>
      <c r="BR51" s="125"/>
      <c r="BS51" s="125"/>
      <c r="BT51" s="125"/>
      <c r="BU51" s="125"/>
      <c r="BV51" s="125"/>
      <c r="BW51" s="125"/>
      <c r="BX51" s="125"/>
      <c r="BY51" s="125"/>
      <c r="BZ51" s="125"/>
      <c r="CA51" s="125"/>
      <c r="CB51" s="125"/>
      <c r="CC51" s="125"/>
      <c r="CD51" s="125"/>
      <c r="CE51" s="125"/>
      <c r="CF51" s="125"/>
      <c r="CG51" s="125"/>
      <c r="CH51" s="125"/>
      <c r="CI51" s="125"/>
      <c r="CJ51" s="125"/>
      <c r="CK51" s="125"/>
      <c r="CL51" s="125"/>
      <c r="CM51" s="125"/>
      <c r="CN51" s="125"/>
      <c r="CO51" s="125"/>
      <c r="CP51" s="125"/>
      <c r="CQ51" s="125"/>
      <c r="CR51" s="125"/>
      <c r="CS51" s="125"/>
      <c r="CT51" s="125"/>
      <c r="CU51" s="125"/>
      <c r="CV51" s="125"/>
      <c r="CW51" s="125"/>
      <c r="CX51" s="125"/>
      <c r="CY51" s="125"/>
      <c r="CZ51" s="125"/>
      <c r="DA51" s="125"/>
      <c r="DB51" s="125"/>
      <c r="DC51" s="125"/>
      <c r="DD51" s="125"/>
      <c r="DE51" s="125"/>
      <c r="DF51" s="125"/>
      <c r="DG51" s="125"/>
      <c r="DH51" s="125"/>
      <c r="DI51" s="125"/>
      <c r="DJ51" s="125"/>
      <c r="DK51" s="125"/>
      <c r="DL51" s="125"/>
      <c r="DM51" s="125"/>
      <c r="DN51" s="125"/>
      <c r="DO51" s="125"/>
      <c r="DP51" s="125"/>
      <c r="DQ51" s="125"/>
      <c r="DR51" s="125"/>
      <c r="DS51" s="125"/>
      <c r="DT51" s="125"/>
      <c r="DU51" s="125"/>
      <c r="DV51" s="125"/>
      <c r="DW51" s="125"/>
      <c r="DX51" s="125"/>
      <c r="DY51" s="125"/>
      <c r="DZ51" s="125"/>
      <c r="EA51" s="125"/>
      <c r="EB51" s="125"/>
      <c r="EC51" s="125"/>
      <c r="ED51" s="125"/>
      <c r="EE51" s="125"/>
      <c r="EF51" s="125"/>
      <c r="EG51" s="125"/>
      <c r="EH51" s="125"/>
      <c r="EI51" s="125"/>
      <c r="EJ51" s="125"/>
      <c r="EK51" s="125"/>
      <c r="EL51" s="125"/>
      <c r="EM51" s="125"/>
      <c r="EN51" s="125"/>
      <c r="EO51" s="125"/>
      <c r="EP51" s="125"/>
      <c r="EQ51" s="125"/>
      <c r="ER51" s="125"/>
      <c r="ES51" s="125"/>
      <c r="ET51" s="125"/>
      <c r="EU51" s="125"/>
      <c r="EV51" s="125"/>
      <c r="EW51" s="125"/>
      <c r="EX51" s="125"/>
      <c r="EY51" s="125"/>
      <c r="EZ51" s="125"/>
      <c r="FA51" s="125"/>
      <c r="FB51" s="125"/>
      <c r="FC51" s="125"/>
      <c r="FD51" s="125"/>
    </row>
    <row r="52" s="38" customFormat="1" ht="18.75" customHeight="1">
      <c r="A52" s="125"/>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c r="BQ52" s="125"/>
      <c r="BR52" s="125"/>
      <c r="BS52" s="125"/>
      <c r="BT52" s="125"/>
      <c r="BU52" s="125"/>
      <c r="BV52" s="125"/>
      <c r="BW52" s="125"/>
      <c r="BX52" s="125"/>
      <c r="BY52" s="125"/>
      <c r="BZ52" s="125"/>
      <c r="CA52" s="125"/>
      <c r="CB52" s="125"/>
      <c r="CC52" s="125"/>
      <c r="CD52" s="125"/>
      <c r="CE52" s="125"/>
      <c r="CF52" s="125"/>
      <c r="CG52" s="125"/>
      <c r="CH52" s="125"/>
      <c r="CI52" s="125"/>
      <c r="CJ52" s="125"/>
      <c r="CK52" s="125"/>
      <c r="CL52" s="125"/>
      <c r="CM52" s="125"/>
      <c r="CN52" s="125"/>
      <c r="CO52" s="125"/>
      <c r="CP52" s="125"/>
      <c r="CQ52" s="125"/>
      <c r="CR52" s="125"/>
      <c r="CS52" s="125"/>
      <c r="CT52" s="125"/>
      <c r="CU52" s="125"/>
      <c r="CV52" s="125"/>
      <c r="CW52" s="125"/>
      <c r="CX52" s="125"/>
      <c r="CY52" s="125"/>
      <c r="CZ52" s="125"/>
      <c r="DA52" s="125"/>
      <c r="DB52" s="125"/>
      <c r="DC52" s="125"/>
      <c r="DD52" s="125"/>
      <c r="DE52" s="125"/>
      <c r="DF52" s="125"/>
      <c r="DG52" s="125"/>
      <c r="DH52" s="125"/>
      <c r="DI52" s="125"/>
      <c r="DJ52" s="125"/>
      <c r="DK52" s="125"/>
      <c r="DL52" s="125"/>
      <c r="DM52" s="125"/>
      <c r="DN52" s="125"/>
      <c r="DO52" s="125"/>
      <c r="DP52" s="125"/>
      <c r="DQ52" s="125"/>
      <c r="DR52" s="125"/>
      <c r="DS52" s="125"/>
      <c r="DT52" s="125"/>
      <c r="DU52" s="125"/>
      <c r="DV52" s="125"/>
      <c r="DW52" s="125"/>
      <c r="DX52" s="125"/>
      <c r="DY52" s="125"/>
      <c r="DZ52" s="125"/>
      <c r="EA52" s="125"/>
      <c r="EB52" s="125"/>
      <c r="EC52" s="125"/>
      <c r="ED52" s="125"/>
      <c r="EE52" s="125"/>
      <c r="EF52" s="125"/>
      <c r="EG52" s="125"/>
      <c r="EH52" s="125"/>
      <c r="EI52" s="125"/>
      <c r="EJ52" s="125"/>
      <c r="EK52" s="125"/>
      <c r="EL52" s="125"/>
      <c r="EM52" s="125"/>
      <c r="EN52" s="125"/>
      <c r="EO52" s="125"/>
      <c r="EP52" s="125"/>
      <c r="EQ52" s="125"/>
      <c r="ER52" s="125"/>
      <c r="ES52" s="125"/>
      <c r="ET52" s="125"/>
      <c r="EU52" s="125"/>
      <c r="EV52" s="125"/>
      <c r="EW52" s="125"/>
      <c r="EX52" s="125"/>
      <c r="EY52" s="125"/>
      <c r="EZ52" s="125"/>
      <c r="FA52" s="125"/>
      <c r="FB52" s="125"/>
      <c r="FC52" s="125"/>
      <c r="FD52" s="125"/>
    </row>
    <row r="53" s="38" customFormat="1" ht="18.75" customHeight="1">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c r="BQ53" s="125"/>
      <c r="BR53" s="125"/>
      <c r="BS53" s="125"/>
      <c r="BT53" s="125"/>
      <c r="BU53" s="125"/>
      <c r="BV53" s="125"/>
      <c r="BW53" s="125"/>
      <c r="BX53" s="125"/>
      <c r="BY53" s="125"/>
      <c r="BZ53" s="125"/>
      <c r="CA53" s="125"/>
      <c r="CB53" s="125"/>
      <c r="CC53" s="125"/>
      <c r="CD53" s="125"/>
      <c r="CE53" s="125"/>
      <c r="CF53" s="125"/>
      <c r="CG53" s="125"/>
      <c r="CH53" s="125"/>
      <c r="CI53" s="125"/>
      <c r="CJ53" s="125"/>
      <c r="CK53" s="125"/>
      <c r="CL53" s="125"/>
      <c r="CM53" s="125"/>
      <c r="CN53" s="125"/>
      <c r="CO53" s="125"/>
      <c r="CP53" s="125"/>
      <c r="CQ53" s="125"/>
      <c r="CR53" s="125"/>
      <c r="CS53" s="125"/>
      <c r="CT53" s="125"/>
      <c r="CU53" s="125"/>
      <c r="CV53" s="125"/>
      <c r="CW53" s="125"/>
      <c r="CX53" s="125"/>
      <c r="CY53" s="125"/>
      <c r="CZ53" s="125"/>
      <c r="DA53" s="125"/>
      <c r="DB53" s="125"/>
      <c r="DC53" s="125"/>
      <c r="DD53" s="125"/>
      <c r="DE53" s="125"/>
      <c r="DF53" s="125"/>
      <c r="DG53" s="125"/>
      <c r="DH53" s="125"/>
      <c r="DI53" s="125"/>
      <c r="DJ53" s="125"/>
      <c r="DK53" s="125"/>
      <c r="DL53" s="125"/>
      <c r="DM53" s="125"/>
      <c r="DN53" s="125"/>
      <c r="DO53" s="125"/>
      <c r="DP53" s="125"/>
      <c r="DQ53" s="125"/>
      <c r="DR53" s="125"/>
      <c r="DS53" s="125"/>
      <c r="DT53" s="125"/>
      <c r="DU53" s="125"/>
      <c r="DV53" s="125"/>
      <c r="DW53" s="125"/>
      <c r="DX53" s="125"/>
      <c r="DY53" s="125"/>
      <c r="DZ53" s="125"/>
      <c r="EA53" s="125"/>
      <c r="EB53" s="125"/>
      <c r="EC53" s="125"/>
      <c r="ED53" s="125"/>
      <c r="EE53" s="125"/>
      <c r="EF53" s="125"/>
      <c r="EG53" s="125"/>
      <c r="EH53" s="125"/>
      <c r="EI53" s="125"/>
      <c r="EJ53" s="125"/>
      <c r="EK53" s="125"/>
      <c r="EL53" s="125"/>
      <c r="EM53" s="125"/>
      <c r="EN53" s="125"/>
      <c r="EO53" s="125"/>
      <c r="EP53" s="125"/>
      <c r="EQ53" s="125"/>
      <c r="ER53" s="125"/>
      <c r="ES53" s="125"/>
      <c r="ET53" s="125"/>
      <c r="EU53" s="125"/>
      <c r="EV53" s="125"/>
      <c r="EW53" s="125"/>
      <c r="EX53" s="125"/>
      <c r="EY53" s="125"/>
      <c r="EZ53" s="125"/>
      <c r="FA53" s="125"/>
      <c r="FB53" s="125"/>
      <c r="FC53" s="125"/>
      <c r="FD53" s="125"/>
    </row>
    <row r="54" s="38" customFormat="1" ht="18.75" customHeight="1">
      <c r="A54" s="125"/>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c r="BM54" s="125"/>
      <c r="BN54" s="125"/>
      <c r="BO54" s="125"/>
      <c r="BP54" s="125"/>
      <c r="BQ54" s="125"/>
      <c r="BR54" s="125"/>
      <c r="BS54" s="125"/>
      <c r="BT54" s="125"/>
      <c r="BU54" s="125"/>
      <c r="BV54" s="125"/>
      <c r="BW54" s="125"/>
      <c r="BX54" s="125"/>
      <c r="BY54" s="125"/>
      <c r="BZ54" s="125"/>
      <c r="CA54" s="125"/>
      <c r="CB54" s="125"/>
      <c r="CC54" s="125"/>
      <c r="CD54" s="125"/>
      <c r="CE54" s="125"/>
      <c r="CF54" s="125"/>
      <c r="CG54" s="125"/>
      <c r="CH54" s="125"/>
      <c r="CI54" s="125"/>
      <c r="CJ54" s="125"/>
      <c r="CK54" s="125"/>
      <c r="CL54" s="125"/>
      <c r="CM54" s="125"/>
      <c r="CN54" s="125"/>
      <c r="CO54" s="125"/>
      <c r="CP54" s="125"/>
      <c r="CQ54" s="125"/>
      <c r="CR54" s="125"/>
      <c r="CS54" s="125"/>
      <c r="CT54" s="125"/>
      <c r="CU54" s="125"/>
      <c r="CV54" s="125"/>
      <c r="CW54" s="125"/>
      <c r="CX54" s="125"/>
      <c r="CY54" s="125"/>
      <c r="CZ54" s="125"/>
      <c r="DA54" s="125"/>
      <c r="DB54" s="125"/>
      <c r="DC54" s="125"/>
      <c r="DD54" s="125"/>
      <c r="DE54" s="125"/>
      <c r="DF54" s="125"/>
      <c r="DG54" s="125"/>
      <c r="DH54" s="125"/>
      <c r="DI54" s="125"/>
      <c r="DJ54" s="125"/>
      <c r="DK54" s="125"/>
      <c r="DL54" s="125"/>
      <c r="DM54" s="125"/>
      <c r="DN54" s="125"/>
      <c r="DO54" s="125"/>
      <c r="DP54" s="125"/>
      <c r="DQ54" s="125"/>
      <c r="DR54" s="125"/>
      <c r="DS54" s="125"/>
      <c r="DT54" s="125"/>
      <c r="DU54" s="125"/>
      <c r="DV54" s="125"/>
      <c r="DW54" s="125"/>
      <c r="DX54" s="125"/>
      <c r="DY54" s="125"/>
      <c r="DZ54" s="125"/>
      <c r="EA54" s="125"/>
      <c r="EB54" s="125"/>
      <c r="EC54" s="125"/>
      <c r="ED54" s="125"/>
      <c r="EE54" s="125"/>
      <c r="EF54" s="125"/>
      <c r="EG54" s="125"/>
      <c r="EH54" s="125"/>
      <c r="EI54" s="125"/>
      <c r="EJ54" s="125"/>
      <c r="EK54" s="125"/>
      <c r="EL54" s="125"/>
      <c r="EM54" s="125"/>
      <c r="EN54" s="125"/>
      <c r="EO54" s="125"/>
      <c r="EP54" s="125"/>
      <c r="EQ54" s="125"/>
      <c r="ER54" s="125"/>
      <c r="ES54" s="125"/>
      <c r="ET54" s="125"/>
      <c r="EU54" s="125"/>
      <c r="EV54" s="125"/>
      <c r="EW54" s="125"/>
      <c r="EX54" s="125"/>
      <c r="EY54" s="125"/>
      <c r="EZ54" s="125"/>
      <c r="FA54" s="125"/>
      <c r="FB54" s="125"/>
      <c r="FC54" s="125"/>
      <c r="FD54" s="125"/>
    </row>
    <row r="55" s="38" customFormat="1" ht="18.75" customHeight="1">
      <c r="A55" s="125"/>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c r="BM55" s="125"/>
      <c r="BN55" s="125"/>
      <c r="BO55" s="125"/>
      <c r="BP55" s="125"/>
      <c r="BQ55" s="125"/>
      <c r="BR55" s="125"/>
      <c r="BS55" s="125"/>
      <c r="BT55" s="125"/>
      <c r="BU55" s="125"/>
      <c r="BV55" s="125"/>
      <c r="BW55" s="125"/>
      <c r="BX55" s="125"/>
      <c r="BY55" s="125"/>
      <c r="BZ55" s="125"/>
      <c r="CA55" s="125"/>
      <c r="CB55" s="125"/>
      <c r="CC55" s="125"/>
      <c r="CD55" s="125"/>
      <c r="CE55" s="125"/>
      <c r="CF55" s="125"/>
      <c r="CG55" s="125"/>
      <c r="CH55" s="125"/>
      <c r="CI55" s="125"/>
      <c r="CJ55" s="125"/>
      <c r="CK55" s="125"/>
      <c r="CL55" s="125"/>
      <c r="CM55" s="125"/>
      <c r="CN55" s="125"/>
      <c r="CO55" s="125"/>
      <c r="CP55" s="125"/>
      <c r="CQ55" s="125"/>
      <c r="CR55" s="125"/>
      <c r="CS55" s="125"/>
      <c r="CT55" s="125"/>
      <c r="CU55" s="125"/>
      <c r="CV55" s="125"/>
      <c r="CW55" s="125"/>
      <c r="CX55" s="125"/>
      <c r="CY55" s="125"/>
      <c r="CZ55" s="125"/>
      <c r="DA55" s="125"/>
      <c r="DB55" s="125"/>
      <c r="DC55" s="125"/>
      <c r="DD55" s="125"/>
      <c r="DE55" s="125"/>
      <c r="DF55" s="125"/>
      <c r="DG55" s="125"/>
      <c r="DH55" s="125"/>
      <c r="DI55" s="125"/>
      <c r="DJ55" s="125"/>
      <c r="DK55" s="125"/>
      <c r="DL55" s="125"/>
      <c r="DM55" s="125"/>
      <c r="DN55" s="125"/>
      <c r="DO55" s="125"/>
      <c r="DP55" s="125"/>
      <c r="DQ55" s="125"/>
      <c r="DR55" s="125"/>
      <c r="DS55" s="125"/>
      <c r="DT55" s="125"/>
      <c r="DU55" s="125"/>
      <c r="DV55" s="125"/>
      <c r="DW55" s="125"/>
      <c r="DX55" s="125"/>
      <c r="DY55" s="125"/>
      <c r="DZ55" s="125"/>
      <c r="EA55" s="125"/>
      <c r="EB55" s="125"/>
      <c r="EC55" s="125"/>
      <c r="ED55" s="125"/>
      <c r="EE55" s="125"/>
      <c r="EF55" s="125"/>
      <c r="EG55" s="125"/>
      <c r="EH55" s="125"/>
      <c r="EI55" s="125"/>
      <c r="EJ55" s="125"/>
      <c r="EK55" s="125"/>
      <c r="EL55" s="125"/>
      <c r="EM55" s="125"/>
      <c r="EN55" s="125"/>
      <c r="EO55" s="125"/>
      <c r="EP55" s="125"/>
      <c r="EQ55" s="125"/>
      <c r="ER55" s="125"/>
      <c r="ES55" s="125"/>
      <c r="ET55" s="125"/>
      <c r="EU55" s="125"/>
      <c r="EV55" s="125"/>
      <c r="EW55" s="125"/>
      <c r="EX55" s="125"/>
      <c r="EY55" s="125"/>
      <c r="EZ55" s="125"/>
      <c r="FA55" s="125"/>
      <c r="FB55" s="125"/>
      <c r="FC55" s="125"/>
      <c r="FD55" s="125"/>
    </row>
    <row r="56" s="38" customFormat="1" ht="18.75" customHeight="1">
      <c r="A56" s="125"/>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c r="BM56" s="125"/>
      <c r="BN56" s="125"/>
      <c r="BO56" s="125"/>
      <c r="BP56" s="125"/>
      <c r="BQ56" s="125"/>
      <c r="BR56" s="125"/>
      <c r="BS56" s="125"/>
      <c r="BT56" s="125"/>
      <c r="BU56" s="125"/>
      <c r="BV56" s="125"/>
      <c r="BW56" s="125"/>
      <c r="BX56" s="125"/>
      <c r="BY56" s="125"/>
      <c r="BZ56" s="125"/>
      <c r="CA56" s="125"/>
      <c r="CB56" s="125"/>
      <c r="CC56" s="125"/>
      <c r="CD56" s="125"/>
      <c r="CE56" s="125"/>
      <c r="CF56" s="125"/>
      <c r="CG56" s="125"/>
      <c r="CH56" s="125"/>
      <c r="CI56" s="125"/>
      <c r="CJ56" s="125"/>
      <c r="CK56" s="125"/>
      <c r="CL56" s="125"/>
      <c r="CM56" s="125"/>
      <c r="CN56" s="125"/>
      <c r="CO56" s="125"/>
      <c r="CP56" s="125"/>
      <c r="CQ56" s="125"/>
      <c r="CR56" s="125"/>
      <c r="CS56" s="125"/>
      <c r="CT56" s="125"/>
      <c r="CU56" s="125"/>
      <c r="CV56" s="125"/>
      <c r="CW56" s="125"/>
      <c r="CX56" s="125"/>
      <c r="CY56" s="125"/>
      <c r="CZ56" s="125"/>
      <c r="DA56" s="125"/>
      <c r="DB56" s="125"/>
      <c r="DC56" s="125"/>
      <c r="DD56" s="125"/>
      <c r="DE56" s="125"/>
      <c r="DF56" s="125"/>
      <c r="DG56" s="125"/>
      <c r="DH56" s="125"/>
      <c r="DI56" s="125"/>
      <c r="DJ56" s="125"/>
      <c r="DK56" s="125"/>
      <c r="DL56" s="125"/>
      <c r="DM56" s="125"/>
      <c r="DN56" s="125"/>
      <c r="DO56" s="125"/>
      <c r="DP56" s="125"/>
      <c r="DQ56" s="125"/>
      <c r="DR56" s="125"/>
      <c r="DS56" s="125"/>
      <c r="DT56" s="125"/>
      <c r="DU56" s="125"/>
      <c r="DV56" s="125"/>
      <c r="DW56" s="125"/>
      <c r="DX56" s="125"/>
      <c r="DY56" s="125"/>
      <c r="DZ56" s="125"/>
      <c r="EA56" s="125"/>
      <c r="EB56" s="125"/>
      <c r="EC56" s="125"/>
      <c r="ED56" s="125"/>
      <c r="EE56" s="125"/>
      <c r="EF56" s="125"/>
      <c r="EG56" s="125"/>
      <c r="EH56" s="125"/>
      <c r="EI56" s="125"/>
      <c r="EJ56" s="125"/>
      <c r="EK56" s="125"/>
      <c r="EL56" s="125"/>
      <c r="EM56" s="125"/>
      <c r="EN56" s="125"/>
      <c r="EO56" s="125"/>
      <c r="EP56" s="125"/>
      <c r="EQ56" s="125"/>
      <c r="ER56" s="125"/>
      <c r="ES56" s="125"/>
      <c r="ET56" s="125"/>
      <c r="EU56" s="125"/>
      <c r="EV56" s="125"/>
      <c r="EW56" s="125"/>
      <c r="EX56" s="125"/>
      <c r="EY56" s="125"/>
      <c r="EZ56" s="125"/>
      <c r="FA56" s="125"/>
      <c r="FB56" s="125"/>
      <c r="FC56" s="125"/>
      <c r="FD56" s="125"/>
    </row>
    <row r="57" s="38" customFormat="1" ht="18.75" customHeight="1">
      <c r="A57" s="125"/>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c r="BD57" s="125"/>
      <c r="BE57" s="125"/>
      <c r="BF57" s="125"/>
      <c r="BG57" s="125"/>
      <c r="BH57" s="125"/>
      <c r="BI57" s="125"/>
      <c r="BJ57" s="125"/>
      <c r="BK57" s="125"/>
      <c r="BL57" s="125"/>
      <c r="BM57" s="125"/>
      <c r="BN57" s="125"/>
      <c r="BO57" s="125"/>
      <c r="BP57" s="125"/>
      <c r="BQ57" s="125"/>
      <c r="BR57" s="125"/>
      <c r="BS57" s="125"/>
      <c r="BT57" s="125"/>
      <c r="BU57" s="125"/>
      <c r="BV57" s="125"/>
      <c r="BW57" s="125"/>
      <c r="BX57" s="125"/>
      <c r="BY57" s="125"/>
      <c r="BZ57" s="125"/>
      <c r="CA57" s="125"/>
      <c r="CB57" s="125"/>
      <c r="CC57" s="125"/>
      <c r="CD57" s="125"/>
      <c r="CE57" s="125"/>
      <c r="CF57" s="125"/>
      <c r="CG57" s="125"/>
      <c r="CH57" s="125"/>
      <c r="CI57" s="125"/>
      <c r="CJ57" s="125"/>
      <c r="CK57" s="125"/>
      <c r="CL57" s="125"/>
      <c r="CM57" s="125"/>
      <c r="CN57" s="125"/>
      <c r="CO57" s="125"/>
      <c r="CP57" s="125"/>
      <c r="CQ57" s="125"/>
      <c r="CR57" s="125"/>
      <c r="CS57" s="125"/>
      <c r="CT57" s="125"/>
      <c r="CU57" s="125"/>
      <c r="CV57" s="125"/>
      <c r="CW57" s="125"/>
      <c r="CX57" s="125"/>
      <c r="CY57" s="125"/>
      <c r="CZ57" s="125"/>
      <c r="DA57" s="125"/>
      <c r="DB57" s="125"/>
      <c r="DC57" s="125"/>
      <c r="DD57" s="125"/>
      <c r="DE57" s="125"/>
      <c r="DF57" s="125"/>
      <c r="DG57" s="125"/>
      <c r="DH57" s="125"/>
      <c r="DI57" s="125"/>
      <c r="DJ57" s="125"/>
      <c r="DK57" s="125"/>
      <c r="DL57" s="125"/>
      <c r="DM57" s="125"/>
      <c r="DN57" s="125"/>
      <c r="DO57" s="125"/>
      <c r="DP57" s="125"/>
      <c r="DQ57" s="125"/>
      <c r="DR57" s="125"/>
      <c r="DS57" s="125"/>
      <c r="DT57" s="125"/>
      <c r="DU57" s="125"/>
      <c r="DV57" s="125"/>
      <c r="DW57" s="125"/>
      <c r="DX57" s="125"/>
      <c r="DY57" s="125"/>
      <c r="DZ57" s="125"/>
      <c r="EA57" s="125"/>
      <c r="EB57" s="125"/>
      <c r="EC57" s="125"/>
      <c r="ED57" s="125"/>
      <c r="EE57" s="125"/>
      <c r="EF57" s="125"/>
      <c r="EG57" s="125"/>
      <c r="EH57" s="125"/>
      <c r="EI57" s="125"/>
      <c r="EJ57" s="125"/>
      <c r="EK57" s="125"/>
      <c r="EL57" s="125"/>
      <c r="EM57" s="125"/>
      <c r="EN57" s="125"/>
      <c r="EO57" s="125"/>
      <c r="EP57" s="125"/>
      <c r="EQ57" s="125"/>
      <c r="ER57" s="125"/>
      <c r="ES57" s="125"/>
      <c r="ET57" s="125"/>
      <c r="EU57" s="125"/>
      <c r="EV57" s="125"/>
      <c r="EW57" s="125"/>
      <c r="EX57" s="125"/>
      <c r="EY57" s="125"/>
      <c r="EZ57" s="125"/>
      <c r="FA57" s="125"/>
      <c r="FB57" s="125"/>
      <c r="FC57" s="125"/>
      <c r="FD57" s="125"/>
    </row>
    <row r="58" s="38" customFormat="1" ht="18.75" customHeight="1">
      <c r="A58" s="125"/>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c r="BM58" s="125"/>
      <c r="BN58" s="125"/>
      <c r="BO58" s="125"/>
      <c r="BP58" s="125"/>
      <c r="BQ58" s="125"/>
      <c r="BR58" s="125"/>
      <c r="BS58" s="125"/>
      <c r="BT58" s="125"/>
      <c r="BU58" s="125"/>
      <c r="BV58" s="125"/>
      <c r="BW58" s="125"/>
      <c r="BX58" s="125"/>
      <c r="BY58" s="125"/>
      <c r="BZ58" s="125"/>
      <c r="CA58" s="125"/>
      <c r="CB58" s="125"/>
      <c r="CC58" s="125"/>
      <c r="CD58" s="125"/>
      <c r="CE58" s="125"/>
      <c r="CF58" s="125"/>
      <c r="CG58" s="125"/>
      <c r="CH58" s="125"/>
      <c r="CI58" s="125"/>
      <c r="CJ58" s="125"/>
      <c r="CK58" s="125"/>
      <c r="CL58" s="125"/>
      <c r="CM58" s="125"/>
      <c r="CN58" s="125"/>
      <c r="CO58" s="125"/>
      <c r="CP58" s="125"/>
      <c r="CQ58" s="125"/>
      <c r="CR58" s="125"/>
      <c r="CS58" s="125"/>
      <c r="CT58" s="125"/>
      <c r="CU58" s="125"/>
      <c r="CV58" s="125"/>
      <c r="CW58" s="125"/>
      <c r="CX58" s="125"/>
      <c r="CY58" s="125"/>
      <c r="CZ58" s="125"/>
      <c r="DA58" s="125"/>
      <c r="DB58" s="125"/>
      <c r="DC58" s="125"/>
      <c r="DD58" s="125"/>
      <c r="DE58" s="125"/>
      <c r="DF58" s="125"/>
      <c r="DG58" s="125"/>
      <c r="DH58" s="125"/>
      <c r="DI58" s="125"/>
      <c r="DJ58" s="125"/>
      <c r="DK58" s="125"/>
      <c r="DL58" s="125"/>
      <c r="DM58" s="125"/>
      <c r="DN58" s="125"/>
      <c r="DO58" s="125"/>
      <c r="DP58" s="125"/>
      <c r="DQ58" s="125"/>
      <c r="DR58" s="125"/>
      <c r="DS58" s="125"/>
      <c r="DT58" s="125"/>
      <c r="DU58" s="125"/>
      <c r="DV58" s="125"/>
      <c r="DW58" s="125"/>
      <c r="DX58" s="125"/>
      <c r="DY58" s="125"/>
      <c r="DZ58" s="125"/>
      <c r="EA58" s="125"/>
      <c r="EB58" s="125"/>
      <c r="EC58" s="125"/>
      <c r="ED58" s="125"/>
      <c r="EE58" s="125"/>
      <c r="EF58" s="125"/>
      <c r="EG58" s="125"/>
      <c r="EH58" s="125"/>
      <c r="EI58" s="125"/>
      <c r="EJ58" s="125"/>
      <c r="EK58" s="125"/>
      <c r="EL58" s="125"/>
      <c r="EM58" s="125"/>
      <c r="EN58" s="125"/>
      <c r="EO58" s="125"/>
      <c r="EP58" s="125"/>
      <c r="EQ58" s="125"/>
      <c r="ER58" s="125"/>
      <c r="ES58" s="125"/>
      <c r="ET58" s="125"/>
      <c r="EU58" s="125"/>
      <c r="EV58" s="125"/>
      <c r="EW58" s="125"/>
      <c r="EX58" s="125"/>
      <c r="EY58" s="125"/>
      <c r="EZ58" s="125"/>
      <c r="FA58" s="125"/>
      <c r="FB58" s="125"/>
      <c r="FC58" s="125"/>
      <c r="FD58" s="125"/>
    </row>
    <row r="59" s="38" customFormat="1" ht="18.75" customHeight="1">
      <c r="A59" s="125"/>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c r="BD59" s="125"/>
      <c r="BE59" s="125"/>
      <c r="BF59" s="125"/>
      <c r="BG59" s="125"/>
      <c r="BH59" s="125"/>
      <c r="BI59" s="125"/>
      <c r="BJ59" s="125"/>
      <c r="BK59" s="125"/>
      <c r="BL59" s="125"/>
      <c r="BM59" s="125"/>
      <c r="BN59" s="125"/>
      <c r="BO59" s="125"/>
      <c r="BP59" s="125"/>
      <c r="BQ59" s="125"/>
      <c r="BR59" s="125"/>
      <c r="BS59" s="125"/>
      <c r="BT59" s="125"/>
      <c r="BU59" s="125"/>
      <c r="BV59" s="125"/>
      <c r="BW59" s="125"/>
      <c r="BX59" s="125"/>
      <c r="BY59" s="125"/>
      <c r="BZ59" s="125"/>
      <c r="CA59" s="125"/>
      <c r="CB59" s="125"/>
      <c r="CC59" s="125"/>
      <c r="CD59" s="125"/>
      <c r="CE59" s="125"/>
      <c r="CF59" s="125"/>
      <c r="CG59" s="125"/>
      <c r="CH59" s="125"/>
      <c r="CI59" s="125"/>
      <c r="CJ59" s="125"/>
      <c r="CK59" s="125"/>
      <c r="CL59" s="125"/>
      <c r="CM59" s="125"/>
      <c r="CN59" s="125"/>
      <c r="CO59" s="125"/>
      <c r="CP59" s="125"/>
      <c r="CQ59" s="125"/>
      <c r="CR59" s="125"/>
      <c r="CS59" s="125"/>
      <c r="CT59" s="125"/>
      <c r="CU59" s="125"/>
      <c r="CV59" s="125"/>
      <c r="CW59" s="125"/>
      <c r="CX59" s="125"/>
      <c r="CY59" s="125"/>
      <c r="CZ59" s="125"/>
      <c r="DA59" s="125"/>
      <c r="DB59" s="125"/>
      <c r="DC59" s="125"/>
      <c r="DD59" s="125"/>
      <c r="DE59" s="125"/>
      <c r="DF59" s="125"/>
      <c r="DG59" s="125"/>
      <c r="DH59" s="125"/>
      <c r="DI59" s="125"/>
      <c r="DJ59" s="125"/>
      <c r="DK59" s="125"/>
      <c r="DL59" s="125"/>
      <c r="DM59" s="125"/>
      <c r="DN59" s="125"/>
      <c r="DO59" s="125"/>
      <c r="DP59" s="125"/>
      <c r="DQ59" s="125"/>
      <c r="DR59" s="125"/>
      <c r="DS59" s="125"/>
      <c r="DT59" s="125"/>
      <c r="DU59" s="125"/>
      <c r="DV59" s="125"/>
      <c r="DW59" s="125"/>
      <c r="DX59" s="125"/>
      <c r="DY59" s="125"/>
      <c r="DZ59" s="125"/>
      <c r="EA59" s="125"/>
      <c r="EB59" s="125"/>
      <c r="EC59" s="125"/>
      <c r="ED59" s="125"/>
      <c r="EE59" s="125"/>
      <c r="EF59" s="125"/>
      <c r="EG59" s="125"/>
      <c r="EH59" s="125"/>
      <c r="EI59" s="125"/>
      <c r="EJ59" s="125"/>
      <c r="EK59" s="125"/>
      <c r="EL59" s="125"/>
      <c r="EM59" s="125"/>
      <c r="EN59" s="125"/>
      <c r="EO59" s="125"/>
      <c r="EP59" s="125"/>
      <c r="EQ59" s="125"/>
      <c r="ER59" s="125"/>
      <c r="ES59" s="125"/>
      <c r="ET59" s="125"/>
      <c r="EU59" s="125"/>
      <c r="EV59" s="125"/>
      <c r="EW59" s="125"/>
      <c r="EX59" s="125"/>
      <c r="EY59" s="125"/>
      <c r="EZ59" s="125"/>
      <c r="FA59" s="125"/>
      <c r="FB59" s="125"/>
      <c r="FC59" s="125"/>
      <c r="FD59" s="125"/>
    </row>
    <row r="60" s="38" customFormat="1" ht="18.75" customHeight="1">
      <c r="A60" s="125"/>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5"/>
      <c r="BG60" s="125"/>
      <c r="BH60" s="125"/>
      <c r="BI60" s="125"/>
      <c r="BJ60" s="125"/>
      <c r="BK60" s="125"/>
      <c r="BL60" s="125"/>
      <c r="BM60" s="125"/>
      <c r="BN60" s="125"/>
      <c r="BO60" s="125"/>
      <c r="BP60" s="125"/>
      <c r="BQ60" s="125"/>
      <c r="BR60" s="125"/>
      <c r="BS60" s="125"/>
      <c r="BT60" s="125"/>
      <c r="BU60" s="125"/>
      <c r="BV60" s="125"/>
      <c r="BW60" s="125"/>
      <c r="BX60" s="125"/>
      <c r="BY60" s="125"/>
      <c r="BZ60" s="125"/>
      <c r="CA60" s="125"/>
      <c r="CB60" s="125"/>
      <c r="CC60" s="125"/>
      <c r="CD60" s="125"/>
      <c r="CE60" s="125"/>
      <c r="CF60" s="125"/>
      <c r="CG60" s="125"/>
      <c r="CH60" s="125"/>
      <c r="CI60" s="125"/>
      <c r="CJ60" s="125"/>
      <c r="CK60" s="125"/>
      <c r="CL60" s="125"/>
      <c r="CM60" s="125"/>
      <c r="CN60" s="125"/>
      <c r="CO60" s="125"/>
      <c r="CP60" s="125"/>
      <c r="CQ60" s="125"/>
      <c r="CR60" s="125"/>
      <c r="CS60" s="125"/>
      <c r="CT60" s="125"/>
      <c r="CU60" s="125"/>
      <c r="CV60" s="125"/>
      <c r="CW60" s="125"/>
      <c r="CX60" s="125"/>
      <c r="CY60" s="125"/>
      <c r="CZ60" s="125"/>
      <c r="DA60" s="125"/>
      <c r="DB60" s="125"/>
      <c r="DC60" s="125"/>
      <c r="DD60" s="125"/>
      <c r="DE60" s="125"/>
      <c r="DF60" s="125"/>
      <c r="DG60" s="125"/>
      <c r="DH60" s="125"/>
      <c r="DI60" s="125"/>
      <c r="DJ60" s="125"/>
      <c r="DK60" s="125"/>
      <c r="DL60" s="125"/>
      <c r="DM60" s="125"/>
      <c r="DN60" s="125"/>
      <c r="DO60" s="125"/>
      <c r="DP60" s="125"/>
      <c r="DQ60" s="125"/>
      <c r="DR60" s="125"/>
      <c r="DS60" s="125"/>
      <c r="DT60" s="125"/>
      <c r="DU60" s="125"/>
      <c r="DV60" s="125"/>
      <c r="DW60" s="125"/>
      <c r="DX60" s="125"/>
      <c r="DY60" s="125"/>
      <c r="DZ60" s="125"/>
      <c r="EA60" s="125"/>
      <c r="EB60" s="125"/>
      <c r="EC60" s="125"/>
      <c r="ED60" s="125"/>
      <c r="EE60" s="125"/>
      <c r="EF60" s="125"/>
      <c r="EG60" s="125"/>
      <c r="EH60" s="125"/>
      <c r="EI60" s="125"/>
      <c r="EJ60" s="125"/>
      <c r="EK60" s="125"/>
      <c r="EL60" s="125"/>
      <c r="EM60" s="125"/>
      <c r="EN60" s="125"/>
      <c r="EO60" s="125"/>
      <c r="EP60" s="125"/>
      <c r="EQ60" s="125"/>
      <c r="ER60" s="125"/>
      <c r="ES60" s="125"/>
      <c r="ET60" s="125"/>
      <c r="EU60" s="125"/>
      <c r="EV60" s="125"/>
      <c r="EW60" s="125"/>
      <c r="EX60" s="125"/>
      <c r="EY60" s="125"/>
      <c r="EZ60" s="125"/>
      <c r="FA60" s="125"/>
      <c r="FB60" s="125"/>
      <c r="FC60" s="125"/>
      <c r="FD60" s="125"/>
    </row>
    <row r="61" s="38" customFormat="1" ht="18.75" customHeight="1">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O61" s="125"/>
      <c r="BP61" s="125"/>
      <c r="BQ61" s="125"/>
      <c r="BR61" s="125"/>
      <c r="BS61" s="125"/>
      <c r="BT61" s="125"/>
      <c r="BU61" s="125"/>
      <c r="BV61" s="125"/>
      <c r="BW61" s="125"/>
      <c r="BX61" s="125"/>
      <c r="BY61" s="125"/>
      <c r="BZ61" s="125"/>
      <c r="CA61" s="125"/>
      <c r="CB61" s="125"/>
      <c r="CC61" s="125"/>
      <c r="CD61" s="125"/>
      <c r="CE61" s="125"/>
      <c r="CF61" s="125"/>
      <c r="CG61" s="125"/>
      <c r="CH61" s="125"/>
      <c r="CI61" s="125"/>
      <c r="CJ61" s="125"/>
      <c r="CK61" s="125"/>
      <c r="CL61" s="125"/>
      <c r="CM61" s="125"/>
      <c r="CN61" s="125"/>
      <c r="CO61" s="125"/>
      <c r="CP61" s="125"/>
      <c r="CQ61" s="125"/>
      <c r="CR61" s="125"/>
      <c r="CS61" s="125"/>
      <c r="CT61" s="125"/>
      <c r="CU61" s="125"/>
      <c r="CV61" s="125"/>
      <c r="CW61" s="125"/>
      <c r="CX61" s="125"/>
      <c r="CY61" s="125"/>
      <c r="CZ61" s="125"/>
      <c r="DA61" s="125"/>
      <c r="DB61" s="125"/>
      <c r="DC61" s="125"/>
      <c r="DD61" s="125"/>
      <c r="DE61" s="125"/>
      <c r="DF61" s="125"/>
      <c r="DG61" s="125"/>
      <c r="DH61" s="125"/>
      <c r="DI61" s="125"/>
      <c r="DJ61" s="125"/>
      <c r="DK61" s="125"/>
      <c r="DL61" s="125"/>
      <c r="DM61" s="125"/>
      <c r="DN61" s="125"/>
      <c r="DO61" s="125"/>
      <c r="DP61" s="125"/>
      <c r="DQ61" s="125"/>
      <c r="DR61" s="125"/>
      <c r="DS61" s="125"/>
      <c r="DT61" s="125"/>
      <c r="DU61" s="125"/>
      <c r="DV61" s="125"/>
      <c r="DW61" s="125"/>
      <c r="DX61" s="125"/>
      <c r="DY61" s="125"/>
      <c r="DZ61" s="125"/>
      <c r="EA61" s="125"/>
      <c r="EB61" s="125"/>
      <c r="EC61" s="125"/>
      <c r="ED61" s="125"/>
      <c r="EE61" s="125"/>
      <c r="EF61" s="125"/>
      <c r="EG61" s="125"/>
      <c r="EH61" s="125"/>
      <c r="EI61" s="125"/>
      <c r="EJ61" s="125"/>
      <c r="EK61" s="125"/>
      <c r="EL61" s="125"/>
      <c r="EM61" s="125"/>
      <c r="EN61" s="125"/>
      <c r="EO61" s="125"/>
      <c r="EP61" s="125"/>
      <c r="EQ61" s="125"/>
      <c r="ER61" s="125"/>
      <c r="ES61" s="125"/>
      <c r="ET61" s="125"/>
      <c r="EU61" s="125"/>
      <c r="EV61" s="125"/>
      <c r="EW61" s="125"/>
      <c r="EX61" s="125"/>
      <c r="EY61" s="125"/>
      <c r="EZ61" s="125"/>
      <c r="FA61" s="125"/>
      <c r="FB61" s="125"/>
      <c r="FC61" s="125"/>
      <c r="FD61" s="125"/>
    </row>
    <row r="62" s="38" customFormat="1" ht="18.75" customHeight="1">
      <c r="A62" s="125"/>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O62" s="125"/>
      <c r="BP62" s="125"/>
      <c r="BQ62" s="125"/>
      <c r="BR62" s="125"/>
      <c r="BS62" s="125"/>
      <c r="BT62" s="125"/>
      <c r="BU62" s="125"/>
      <c r="BV62" s="125"/>
      <c r="BW62" s="125"/>
      <c r="BX62" s="125"/>
      <c r="BY62" s="125"/>
      <c r="BZ62" s="125"/>
      <c r="CA62" s="125"/>
      <c r="CB62" s="125"/>
      <c r="CC62" s="125"/>
      <c r="CD62" s="125"/>
      <c r="CE62" s="125"/>
      <c r="CF62" s="125"/>
      <c r="CG62" s="125"/>
      <c r="CH62" s="125"/>
      <c r="CI62" s="125"/>
      <c r="CJ62" s="125"/>
      <c r="CK62" s="125"/>
      <c r="CL62" s="125"/>
      <c r="CM62" s="125"/>
      <c r="CN62" s="125"/>
      <c r="CO62" s="125"/>
      <c r="CP62" s="125"/>
      <c r="CQ62" s="125"/>
      <c r="CR62" s="125"/>
      <c r="CS62" s="125"/>
      <c r="CT62" s="125"/>
      <c r="CU62" s="125"/>
      <c r="CV62" s="125"/>
      <c r="CW62" s="125"/>
      <c r="CX62" s="125"/>
      <c r="CY62" s="125"/>
      <c r="CZ62" s="125"/>
      <c r="DA62" s="125"/>
      <c r="DB62" s="125"/>
      <c r="DC62" s="125"/>
      <c r="DD62" s="125"/>
      <c r="DE62" s="125"/>
      <c r="DF62" s="125"/>
      <c r="DG62" s="125"/>
      <c r="DH62" s="125"/>
      <c r="DI62" s="125"/>
      <c r="DJ62" s="125"/>
      <c r="DK62" s="125"/>
      <c r="DL62" s="125"/>
      <c r="DM62" s="125"/>
      <c r="DN62" s="125"/>
      <c r="DO62" s="125"/>
      <c r="DP62" s="125"/>
      <c r="DQ62" s="125"/>
      <c r="DR62" s="125"/>
      <c r="DS62" s="125"/>
      <c r="DT62" s="125"/>
      <c r="DU62" s="125"/>
      <c r="DV62" s="125"/>
      <c r="DW62" s="125"/>
      <c r="DX62" s="125"/>
      <c r="DY62" s="125"/>
      <c r="DZ62" s="125"/>
      <c r="EA62" s="125"/>
      <c r="EB62" s="125"/>
      <c r="EC62" s="125"/>
      <c r="ED62" s="125"/>
      <c r="EE62" s="125"/>
      <c r="EF62" s="125"/>
      <c r="EG62" s="125"/>
      <c r="EH62" s="125"/>
      <c r="EI62" s="125"/>
      <c r="EJ62" s="125"/>
      <c r="EK62" s="125"/>
      <c r="EL62" s="125"/>
      <c r="EM62" s="125"/>
      <c r="EN62" s="125"/>
      <c r="EO62" s="125"/>
      <c r="EP62" s="125"/>
      <c r="EQ62" s="125"/>
      <c r="ER62" s="125"/>
      <c r="ES62" s="125"/>
      <c r="ET62" s="125"/>
      <c r="EU62" s="125"/>
      <c r="EV62" s="125"/>
      <c r="EW62" s="125"/>
      <c r="EX62" s="125"/>
      <c r="EY62" s="125"/>
      <c r="EZ62" s="125"/>
      <c r="FA62" s="125"/>
      <c r="FB62" s="125"/>
      <c r="FC62" s="125"/>
      <c r="FD62" s="125"/>
    </row>
    <row r="63" s="38" customFormat="1" ht="18.75" customHeight="1">
      <c r="A63" s="125"/>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c r="BD63" s="125"/>
      <c r="BE63" s="125"/>
      <c r="BF63" s="125"/>
      <c r="BG63" s="125"/>
      <c r="BH63" s="125"/>
      <c r="BI63" s="125"/>
      <c r="BJ63" s="125"/>
      <c r="BK63" s="125"/>
      <c r="BL63" s="125"/>
      <c r="BM63" s="125"/>
      <c r="BN63" s="125"/>
      <c r="BO63" s="125"/>
      <c r="BP63" s="125"/>
      <c r="BQ63" s="125"/>
      <c r="BR63" s="125"/>
      <c r="BS63" s="125"/>
      <c r="BT63" s="125"/>
      <c r="BU63" s="125"/>
      <c r="BV63" s="125"/>
      <c r="BW63" s="125"/>
      <c r="BX63" s="125"/>
      <c r="BY63" s="125"/>
      <c r="BZ63" s="125"/>
      <c r="CA63" s="125"/>
      <c r="CB63" s="125"/>
      <c r="CC63" s="125"/>
      <c r="CD63" s="125"/>
      <c r="CE63" s="125"/>
      <c r="CF63" s="125"/>
      <c r="CG63" s="125"/>
      <c r="CH63" s="125"/>
      <c r="CI63" s="125"/>
      <c r="CJ63" s="125"/>
      <c r="CK63" s="125"/>
      <c r="CL63" s="125"/>
      <c r="CM63" s="125"/>
      <c r="CN63" s="125"/>
      <c r="CO63" s="125"/>
      <c r="CP63" s="125"/>
      <c r="CQ63" s="125"/>
      <c r="CR63" s="125"/>
      <c r="CS63" s="125"/>
      <c r="CT63" s="125"/>
      <c r="CU63" s="125"/>
      <c r="CV63" s="125"/>
      <c r="CW63" s="125"/>
      <c r="CX63" s="125"/>
      <c r="CY63" s="125"/>
      <c r="CZ63" s="125"/>
      <c r="DA63" s="125"/>
      <c r="DB63" s="125"/>
      <c r="DC63" s="125"/>
      <c r="DD63" s="125"/>
      <c r="DE63" s="125"/>
      <c r="DF63" s="125"/>
      <c r="DG63" s="125"/>
      <c r="DH63" s="125"/>
      <c r="DI63" s="125"/>
      <c r="DJ63" s="125"/>
      <c r="DK63" s="125"/>
      <c r="DL63" s="125"/>
      <c r="DM63" s="125"/>
      <c r="DN63" s="125"/>
      <c r="DO63" s="125"/>
      <c r="DP63" s="125"/>
      <c r="DQ63" s="125"/>
      <c r="DR63" s="125"/>
      <c r="DS63" s="125"/>
      <c r="DT63" s="125"/>
      <c r="DU63" s="125"/>
      <c r="DV63" s="125"/>
      <c r="DW63" s="125"/>
      <c r="DX63" s="125"/>
      <c r="DY63" s="125"/>
      <c r="DZ63" s="125"/>
      <c r="EA63" s="125"/>
      <c r="EB63" s="125"/>
      <c r="EC63" s="125"/>
      <c r="ED63" s="125"/>
      <c r="EE63" s="125"/>
      <c r="EF63" s="125"/>
      <c r="EG63" s="125"/>
      <c r="EH63" s="125"/>
      <c r="EI63" s="125"/>
      <c r="EJ63" s="125"/>
      <c r="EK63" s="125"/>
      <c r="EL63" s="125"/>
      <c r="EM63" s="125"/>
      <c r="EN63" s="125"/>
      <c r="EO63" s="125"/>
      <c r="EP63" s="125"/>
      <c r="EQ63" s="125"/>
      <c r="ER63" s="125"/>
      <c r="ES63" s="125"/>
      <c r="ET63" s="125"/>
      <c r="EU63" s="125"/>
      <c r="EV63" s="125"/>
      <c r="EW63" s="125"/>
      <c r="EX63" s="125"/>
      <c r="EY63" s="125"/>
      <c r="EZ63" s="125"/>
      <c r="FA63" s="125"/>
      <c r="FB63" s="125"/>
      <c r="FC63" s="125"/>
      <c r="FD63" s="125"/>
    </row>
    <row r="64" s="38" customFormat="1" ht="18.75" customHeight="1">
      <c r="A64" s="125"/>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25"/>
      <c r="BC64" s="125"/>
      <c r="BD64" s="125"/>
      <c r="BE64" s="125"/>
      <c r="BF64" s="125"/>
      <c r="BG64" s="125"/>
      <c r="BH64" s="125"/>
      <c r="BI64" s="125"/>
      <c r="BJ64" s="125"/>
      <c r="BK64" s="125"/>
      <c r="BL64" s="125"/>
      <c r="BM64" s="125"/>
      <c r="BN64" s="125"/>
      <c r="BO64" s="125"/>
      <c r="BP64" s="125"/>
      <c r="BQ64" s="125"/>
      <c r="BR64" s="125"/>
      <c r="BS64" s="125"/>
      <c r="BT64" s="125"/>
      <c r="BU64" s="125"/>
      <c r="BV64" s="125"/>
      <c r="BW64" s="125"/>
      <c r="BX64" s="125"/>
      <c r="BY64" s="125"/>
      <c r="BZ64" s="125"/>
      <c r="CA64" s="125"/>
      <c r="CB64" s="125"/>
      <c r="CC64" s="125"/>
      <c r="CD64" s="125"/>
      <c r="CE64" s="125"/>
      <c r="CF64" s="125"/>
      <c r="CG64" s="125"/>
      <c r="CH64" s="125"/>
      <c r="CI64" s="125"/>
      <c r="CJ64" s="125"/>
      <c r="CK64" s="125"/>
      <c r="CL64" s="125"/>
      <c r="CM64" s="125"/>
      <c r="CN64" s="125"/>
      <c r="CO64" s="125"/>
      <c r="CP64" s="125"/>
      <c r="CQ64" s="125"/>
      <c r="CR64" s="125"/>
      <c r="CS64" s="125"/>
      <c r="CT64" s="125"/>
      <c r="CU64" s="125"/>
      <c r="CV64" s="125"/>
      <c r="CW64" s="125"/>
      <c r="CX64" s="125"/>
      <c r="CY64" s="125"/>
      <c r="CZ64" s="125"/>
      <c r="DA64" s="125"/>
      <c r="DB64" s="125"/>
      <c r="DC64" s="125"/>
      <c r="DD64" s="125"/>
      <c r="DE64" s="125"/>
      <c r="DF64" s="125"/>
      <c r="DG64" s="125"/>
      <c r="DH64" s="125"/>
      <c r="DI64" s="125"/>
      <c r="DJ64" s="125"/>
      <c r="DK64" s="125"/>
      <c r="DL64" s="125"/>
      <c r="DM64" s="125"/>
      <c r="DN64" s="125"/>
      <c r="DO64" s="125"/>
      <c r="DP64" s="125"/>
      <c r="DQ64" s="125"/>
      <c r="DR64" s="125"/>
      <c r="DS64" s="125"/>
      <c r="DT64" s="125"/>
      <c r="DU64" s="125"/>
      <c r="DV64" s="125"/>
      <c r="DW64" s="125"/>
      <c r="DX64" s="125"/>
      <c r="DY64" s="125"/>
      <c r="DZ64" s="125"/>
      <c r="EA64" s="125"/>
      <c r="EB64" s="125"/>
      <c r="EC64" s="125"/>
      <c r="ED64" s="125"/>
      <c r="EE64" s="125"/>
      <c r="EF64" s="125"/>
      <c r="EG64" s="125"/>
      <c r="EH64" s="125"/>
      <c r="EI64" s="125"/>
      <c r="EJ64" s="125"/>
      <c r="EK64" s="125"/>
      <c r="EL64" s="125"/>
      <c r="EM64" s="125"/>
      <c r="EN64" s="125"/>
      <c r="EO64" s="125"/>
      <c r="EP64" s="125"/>
      <c r="EQ64" s="125"/>
      <c r="ER64" s="125"/>
      <c r="ES64" s="125"/>
      <c r="ET64" s="125"/>
      <c r="EU64" s="125"/>
      <c r="EV64" s="125"/>
      <c r="EW64" s="125"/>
      <c r="EX64" s="125"/>
      <c r="EY64" s="125"/>
      <c r="EZ64" s="125"/>
      <c r="FA64" s="125"/>
      <c r="FB64" s="125"/>
      <c r="FC64" s="125"/>
      <c r="FD64" s="125"/>
    </row>
    <row r="65" s="38" customFormat="1" ht="18.75" customHeight="1">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25"/>
      <c r="BC65" s="125"/>
      <c r="BD65" s="125"/>
      <c r="BE65" s="125"/>
      <c r="BF65" s="125"/>
      <c r="BG65" s="125"/>
      <c r="BH65" s="125"/>
      <c r="BI65" s="125"/>
      <c r="BJ65" s="125"/>
      <c r="BK65" s="125"/>
      <c r="BL65" s="125"/>
      <c r="BM65" s="125"/>
      <c r="BN65" s="125"/>
      <c r="BO65" s="125"/>
      <c r="BP65" s="125"/>
      <c r="BQ65" s="125"/>
      <c r="BR65" s="125"/>
      <c r="BS65" s="125"/>
      <c r="BT65" s="125"/>
      <c r="BU65" s="125"/>
      <c r="BV65" s="125"/>
      <c r="BW65" s="125"/>
      <c r="BX65" s="125"/>
      <c r="BY65" s="125"/>
      <c r="BZ65" s="125"/>
      <c r="CA65" s="125"/>
      <c r="CB65" s="125"/>
      <c r="CC65" s="125"/>
      <c r="CD65" s="125"/>
      <c r="CE65" s="125"/>
      <c r="CF65" s="125"/>
      <c r="CG65" s="125"/>
      <c r="CH65" s="125"/>
      <c r="CI65" s="125"/>
      <c r="CJ65" s="125"/>
      <c r="CK65" s="125"/>
      <c r="CL65" s="125"/>
      <c r="CM65" s="125"/>
      <c r="CN65" s="125"/>
      <c r="CO65" s="125"/>
      <c r="CP65" s="125"/>
      <c r="CQ65" s="125"/>
      <c r="CR65" s="125"/>
      <c r="CS65" s="125"/>
      <c r="CT65" s="125"/>
      <c r="CU65" s="125"/>
      <c r="CV65" s="125"/>
      <c r="CW65" s="125"/>
      <c r="CX65" s="125"/>
      <c r="CY65" s="125"/>
      <c r="CZ65" s="125"/>
      <c r="DA65" s="125"/>
      <c r="DB65" s="125"/>
      <c r="DC65" s="125"/>
      <c r="DD65" s="125"/>
      <c r="DE65" s="125"/>
      <c r="DF65" s="125"/>
      <c r="DG65" s="125"/>
      <c r="DH65" s="125"/>
      <c r="DI65" s="125"/>
      <c r="DJ65" s="125"/>
      <c r="DK65" s="125"/>
      <c r="DL65" s="125"/>
      <c r="DM65" s="125"/>
      <c r="DN65" s="125"/>
      <c r="DO65" s="125"/>
      <c r="DP65" s="125"/>
      <c r="DQ65" s="125"/>
      <c r="DR65" s="125"/>
      <c r="DS65" s="125"/>
      <c r="DT65" s="125"/>
      <c r="DU65" s="125"/>
      <c r="DV65" s="125"/>
      <c r="DW65" s="125"/>
      <c r="DX65" s="125"/>
      <c r="DY65" s="125"/>
      <c r="DZ65" s="125"/>
      <c r="EA65" s="125"/>
      <c r="EB65" s="125"/>
      <c r="EC65" s="125"/>
      <c r="ED65" s="125"/>
      <c r="EE65" s="125"/>
      <c r="EF65" s="125"/>
      <c r="EG65" s="125"/>
      <c r="EH65" s="125"/>
      <c r="EI65" s="125"/>
      <c r="EJ65" s="125"/>
      <c r="EK65" s="125"/>
      <c r="EL65" s="125"/>
      <c r="EM65" s="125"/>
      <c r="EN65" s="125"/>
      <c r="EO65" s="125"/>
      <c r="EP65" s="125"/>
      <c r="EQ65" s="125"/>
      <c r="ER65" s="125"/>
      <c r="ES65" s="125"/>
      <c r="ET65" s="125"/>
      <c r="EU65" s="125"/>
      <c r="EV65" s="125"/>
      <c r="EW65" s="125"/>
      <c r="EX65" s="125"/>
      <c r="EY65" s="125"/>
      <c r="EZ65" s="125"/>
      <c r="FA65" s="125"/>
      <c r="FB65" s="125"/>
      <c r="FC65" s="125"/>
      <c r="FD65" s="125"/>
    </row>
    <row r="66" s="38" customFormat="1" ht="18.75" customHeight="1">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25"/>
      <c r="BC66" s="125"/>
      <c r="BD66" s="125"/>
      <c r="BE66" s="125"/>
      <c r="BF66" s="125"/>
      <c r="BG66" s="125"/>
      <c r="BH66" s="125"/>
      <c r="BI66" s="125"/>
      <c r="BJ66" s="125"/>
      <c r="BK66" s="125"/>
      <c r="BL66" s="125"/>
      <c r="BM66" s="125"/>
      <c r="BN66" s="125"/>
      <c r="BO66" s="125"/>
      <c r="BP66" s="125"/>
      <c r="BQ66" s="125"/>
      <c r="BR66" s="125"/>
      <c r="BS66" s="125"/>
      <c r="BT66" s="125"/>
      <c r="BU66" s="125"/>
      <c r="BV66" s="125"/>
      <c r="BW66" s="125"/>
      <c r="BX66" s="125"/>
      <c r="BY66" s="125"/>
      <c r="BZ66" s="125"/>
      <c r="CA66" s="125"/>
      <c r="CB66" s="125"/>
      <c r="CC66" s="125"/>
      <c r="CD66" s="125"/>
      <c r="CE66" s="125"/>
      <c r="CF66" s="125"/>
      <c r="CG66" s="125"/>
      <c r="CH66" s="125"/>
      <c r="CI66" s="125"/>
      <c r="CJ66" s="125"/>
      <c r="CK66" s="125"/>
      <c r="CL66" s="125"/>
      <c r="CM66" s="125"/>
      <c r="CN66" s="125"/>
      <c r="CO66" s="125"/>
      <c r="CP66" s="125"/>
      <c r="CQ66" s="125"/>
      <c r="CR66" s="125"/>
      <c r="CS66" s="125"/>
      <c r="CT66" s="125"/>
      <c r="CU66" s="125"/>
      <c r="CV66" s="125"/>
      <c r="CW66" s="125"/>
      <c r="CX66" s="125"/>
      <c r="CY66" s="125"/>
      <c r="CZ66" s="125"/>
      <c r="DA66" s="125"/>
      <c r="DB66" s="125"/>
      <c r="DC66" s="125"/>
      <c r="DD66" s="125"/>
      <c r="DE66" s="125"/>
      <c r="DF66" s="125"/>
      <c r="DG66" s="125"/>
      <c r="DH66" s="125"/>
      <c r="DI66" s="125"/>
      <c r="DJ66" s="125"/>
      <c r="DK66" s="125"/>
      <c r="DL66" s="125"/>
      <c r="DM66" s="125"/>
      <c r="DN66" s="125"/>
      <c r="DO66" s="125"/>
      <c r="DP66" s="125"/>
      <c r="DQ66" s="125"/>
      <c r="DR66" s="125"/>
      <c r="DS66" s="125"/>
      <c r="DT66" s="125"/>
      <c r="DU66" s="125"/>
      <c r="DV66" s="125"/>
      <c r="DW66" s="125"/>
      <c r="DX66" s="125"/>
      <c r="DY66" s="125"/>
      <c r="DZ66" s="125"/>
      <c r="EA66" s="125"/>
      <c r="EB66" s="125"/>
      <c r="EC66" s="125"/>
      <c r="ED66" s="125"/>
      <c r="EE66" s="125"/>
      <c r="EF66" s="125"/>
      <c r="EG66" s="125"/>
      <c r="EH66" s="125"/>
      <c r="EI66" s="125"/>
      <c r="EJ66" s="125"/>
      <c r="EK66" s="125"/>
      <c r="EL66" s="125"/>
      <c r="EM66" s="125"/>
      <c r="EN66" s="125"/>
      <c r="EO66" s="125"/>
      <c r="EP66" s="125"/>
      <c r="EQ66" s="125"/>
      <c r="ER66" s="125"/>
      <c r="ES66" s="125"/>
      <c r="ET66" s="125"/>
      <c r="EU66" s="125"/>
      <c r="EV66" s="125"/>
      <c r="EW66" s="125"/>
      <c r="EX66" s="125"/>
      <c r="EY66" s="125"/>
      <c r="EZ66" s="125"/>
      <c r="FA66" s="125"/>
      <c r="FB66" s="125"/>
      <c r="FC66" s="125"/>
      <c r="FD66" s="125"/>
    </row>
    <row r="67" s="38" customFormat="1" ht="18.75" customHeight="1">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25"/>
      <c r="BC67" s="125"/>
      <c r="BD67" s="125"/>
      <c r="BE67" s="125"/>
      <c r="BF67" s="125"/>
      <c r="BG67" s="125"/>
      <c r="BH67" s="125"/>
      <c r="BI67" s="125"/>
      <c r="BJ67" s="125"/>
      <c r="BK67" s="125"/>
      <c r="BL67" s="125"/>
      <c r="BM67" s="125"/>
      <c r="BN67" s="125"/>
      <c r="BO67" s="125"/>
      <c r="BP67" s="125"/>
      <c r="BQ67" s="125"/>
      <c r="BR67" s="125"/>
      <c r="BS67" s="125"/>
      <c r="BT67" s="125"/>
      <c r="BU67" s="125"/>
      <c r="BV67" s="125"/>
      <c r="BW67" s="125"/>
      <c r="BX67" s="125"/>
      <c r="BY67" s="125"/>
      <c r="BZ67" s="125"/>
      <c r="CA67" s="125"/>
      <c r="CB67" s="125"/>
      <c r="CC67" s="125"/>
      <c r="CD67" s="125"/>
      <c r="CE67" s="125"/>
      <c r="CF67" s="125"/>
      <c r="CG67" s="125"/>
      <c r="CH67" s="125"/>
      <c r="CI67" s="125"/>
      <c r="CJ67" s="125"/>
      <c r="CK67" s="125"/>
      <c r="CL67" s="125"/>
      <c r="CM67" s="125"/>
      <c r="CN67" s="125"/>
      <c r="CO67" s="125"/>
      <c r="CP67" s="125"/>
      <c r="CQ67" s="125"/>
      <c r="CR67" s="125"/>
      <c r="CS67" s="125"/>
      <c r="CT67" s="125"/>
      <c r="CU67" s="125"/>
      <c r="CV67" s="125"/>
      <c r="CW67" s="125"/>
      <c r="CX67" s="125"/>
      <c r="CY67" s="125"/>
      <c r="CZ67" s="125"/>
      <c r="DA67" s="125"/>
      <c r="DB67" s="125"/>
      <c r="DC67" s="125"/>
      <c r="DD67" s="125"/>
      <c r="DE67" s="125"/>
      <c r="DF67" s="125"/>
      <c r="DG67" s="125"/>
      <c r="DH67" s="125"/>
      <c r="DI67" s="125"/>
      <c r="DJ67" s="125"/>
      <c r="DK67" s="125"/>
      <c r="DL67" s="125"/>
      <c r="DM67" s="125"/>
      <c r="DN67" s="125"/>
      <c r="DO67" s="125"/>
      <c r="DP67" s="125"/>
      <c r="DQ67" s="125"/>
      <c r="DR67" s="125"/>
      <c r="DS67" s="125"/>
      <c r="DT67" s="125"/>
      <c r="DU67" s="125"/>
      <c r="DV67" s="125"/>
      <c r="DW67" s="125"/>
      <c r="DX67" s="125"/>
      <c r="DY67" s="125"/>
      <c r="DZ67" s="125"/>
      <c r="EA67" s="125"/>
      <c r="EB67" s="125"/>
      <c r="EC67" s="125"/>
      <c r="ED67" s="125"/>
      <c r="EE67" s="125"/>
      <c r="EF67" s="125"/>
      <c r="EG67" s="125"/>
      <c r="EH67" s="125"/>
      <c r="EI67" s="125"/>
      <c r="EJ67" s="125"/>
      <c r="EK67" s="125"/>
      <c r="EL67" s="125"/>
      <c r="EM67" s="125"/>
      <c r="EN67" s="125"/>
      <c r="EO67" s="125"/>
      <c r="EP67" s="125"/>
      <c r="EQ67" s="125"/>
      <c r="ER67" s="125"/>
      <c r="ES67" s="125"/>
      <c r="ET67" s="125"/>
      <c r="EU67" s="125"/>
      <c r="EV67" s="125"/>
      <c r="EW67" s="125"/>
      <c r="EX67" s="125"/>
      <c r="EY67" s="125"/>
      <c r="EZ67" s="125"/>
      <c r="FA67" s="125"/>
      <c r="FB67" s="125"/>
      <c r="FC67" s="125"/>
      <c r="FD67" s="125"/>
    </row>
    <row r="68" s="38" customFormat="1" ht="18.75" customHeight="1">
      <c r="A68" s="125"/>
      <c r="B68" s="125"/>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c r="AW68" s="125"/>
      <c r="AX68" s="125"/>
      <c r="AY68" s="125"/>
      <c r="AZ68" s="125"/>
      <c r="BA68" s="125"/>
      <c r="BB68" s="125"/>
      <c r="BC68" s="125"/>
      <c r="BD68" s="125"/>
      <c r="BE68" s="125"/>
      <c r="BF68" s="125"/>
      <c r="BG68" s="125"/>
      <c r="BH68" s="125"/>
      <c r="BI68" s="125"/>
      <c r="BJ68" s="125"/>
      <c r="BK68" s="125"/>
      <c r="BL68" s="125"/>
      <c r="BM68" s="125"/>
      <c r="BN68" s="125"/>
      <c r="BO68" s="125"/>
      <c r="BP68" s="125"/>
      <c r="BQ68" s="125"/>
      <c r="BR68" s="125"/>
      <c r="BS68" s="125"/>
      <c r="BT68" s="125"/>
      <c r="BU68" s="125"/>
      <c r="BV68" s="125"/>
      <c r="BW68" s="125"/>
      <c r="BX68" s="125"/>
      <c r="BY68" s="125"/>
      <c r="BZ68" s="125"/>
      <c r="CA68" s="125"/>
      <c r="CB68" s="125"/>
      <c r="CC68" s="125"/>
      <c r="CD68" s="125"/>
      <c r="CE68" s="125"/>
      <c r="CF68" s="125"/>
      <c r="CG68" s="125"/>
      <c r="CH68" s="125"/>
      <c r="CI68" s="125"/>
      <c r="CJ68" s="125"/>
      <c r="CK68" s="125"/>
      <c r="CL68" s="125"/>
      <c r="CM68" s="125"/>
      <c r="CN68" s="125"/>
      <c r="CO68" s="125"/>
      <c r="CP68" s="125"/>
      <c r="CQ68" s="125"/>
      <c r="CR68" s="125"/>
      <c r="CS68" s="125"/>
      <c r="CT68" s="125"/>
      <c r="CU68" s="125"/>
      <c r="CV68" s="125"/>
      <c r="CW68" s="125"/>
      <c r="CX68" s="125"/>
      <c r="CY68" s="125"/>
      <c r="CZ68" s="125"/>
      <c r="DA68" s="125"/>
      <c r="DB68" s="125"/>
      <c r="DC68" s="125"/>
      <c r="DD68" s="125"/>
      <c r="DE68" s="125"/>
      <c r="DF68" s="125"/>
      <c r="DG68" s="125"/>
      <c r="DH68" s="125"/>
      <c r="DI68" s="125"/>
      <c r="DJ68" s="125"/>
      <c r="DK68" s="125"/>
      <c r="DL68" s="125"/>
      <c r="DM68" s="125"/>
      <c r="DN68" s="125"/>
      <c r="DO68" s="125"/>
      <c r="DP68" s="125"/>
      <c r="DQ68" s="125"/>
      <c r="DR68" s="125"/>
      <c r="DS68" s="125"/>
      <c r="DT68" s="125"/>
      <c r="DU68" s="125"/>
      <c r="DV68" s="125"/>
      <c r="DW68" s="125"/>
      <c r="DX68" s="125"/>
      <c r="DY68" s="125"/>
      <c r="DZ68" s="125"/>
      <c r="EA68" s="125"/>
      <c r="EB68" s="125"/>
      <c r="EC68" s="125"/>
      <c r="ED68" s="125"/>
      <c r="EE68" s="125"/>
      <c r="EF68" s="125"/>
      <c r="EG68" s="125"/>
      <c r="EH68" s="125"/>
      <c r="EI68" s="125"/>
      <c r="EJ68" s="125"/>
      <c r="EK68" s="125"/>
      <c r="EL68" s="125"/>
      <c r="EM68" s="125"/>
      <c r="EN68" s="125"/>
      <c r="EO68" s="125"/>
      <c r="EP68" s="125"/>
      <c r="EQ68" s="125"/>
      <c r="ER68" s="125"/>
      <c r="ES68" s="125"/>
      <c r="ET68" s="125"/>
      <c r="EU68" s="125"/>
      <c r="EV68" s="125"/>
      <c r="EW68" s="125"/>
      <c r="EX68" s="125"/>
      <c r="EY68" s="125"/>
      <c r="EZ68" s="125"/>
      <c r="FA68" s="125"/>
      <c r="FB68" s="125"/>
      <c r="FC68" s="125"/>
      <c r="FD68" s="125"/>
    </row>
    <row r="69" s="38" customFormat="1" ht="18.75" customHeight="1">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c r="BD69" s="125"/>
      <c r="BE69" s="125"/>
      <c r="BF69" s="125"/>
      <c r="BG69" s="125"/>
      <c r="BH69" s="125"/>
      <c r="BI69" s="125"/>
      <c r="BJ69" s="125"/>
      <c r="BK69" s="125"/>
      <c r="BL69" s="125"/>
      <c r="BM69" s="125"/>
      <c r="BN69" s="125"/>
      <c r="BO69" s="125"/>
      <c r="BP69" s="125"/>
      <c r="BQ69" s="125"/>
      <c r="BR69" s="125"/>
      <c r="BS69" s="125"/>
      <c r="BT69" s="125"/>
      <c r="BU69" s="125"/>
      <c r="BV69" s="125"/>
      <c r="BW69" s="125"/>
      <c r="BX69" s="125"/>
      <c r="BY69" s="125"/>
      <c r="BZ69" s="125"/>
      <c r="CA69" s="125"/>
      <c r="CB69" s="125"/>
      <c r="CC69" s="125"/>
      <c r="CD69" s="125"/>
      <c r="CE69" s="125"/>
      <c r="CF69" s="125"/>
      <c r="CG69" s="125"/>
      <c r="CH69" s="125"/>
      <c r="CI69" s="125"/>
      <c r="CJ69" s="125"/>
      <c r="CK69" s="125"/>
      <c r="CL69" s="125"/>
      <c r="CM69" s="125"/>
      <c r="CN69" s="125"/>
      <c r="CO69" s="125"/>
      <c r="CP69" s="125"/>
      <c r="CQ69" s="125"/>
      <c r="CR69" s="125"/>
      <c r="CS69" s="125"/>
      <c r="CT69" s="125"/>
      <c r="CU69" s="125"/>
      <c r="CV69" s="125"/>
      <c r="CW69" s="125"/>
      <c r="CX69" s="125"/>
      <c r="CY69" s="125"/>
      <c r="CZ69" s="125"/>
      <c r="DA69" s="125"/>
      <c r="DB69" s="125"/>
      <c r="DC69" s="125"/>
      <c r="DD69" s="125"/>
      <c r="DE69" s="125"/>
      <c r="DF69" s="125"/>
      <c r="DG69" s="125"/>
      <c r="DH69" s="125"/>
      <c r="DI69" s="125"/>
      <c r="DJ69" s="125"/>
      <c r="DK69" s="125"/>
      <c r="DL69" s="125"/>
      <c r="DM69" s="125"/>
      <c r="DN69" s="125"/>
      <c r="DO69" s="125"/>
      <c r="DP69" s="125"/>
      <c r="DQ69" s="125"/>
      <c r="DR69" s="125"/>
      <c r="DS69" s="125"/>
      <c r="DT69" s="125"/>
      <c r="DU69" s="125"/>
      <c r="DV69" s="125"/>
      <c r="DW69" s="125"/>
      <c r="DX69" s="125"/>
      <c r="DY69" s="125"/>
      <c r="DZ69" s="125"/>
      <c r="EA69" s="125"/>
      <c r="EB69" s="125"/>
      <c r="EC69" s="125"/>
      <c r="ED69" s="125"/>
      <c r="EE69" s="125"/>
      <c r="EF69" s="125"/>
      <c r="EG69" s="125"/>
      <c r="EH69" s="125"/>
      <c r="EI69" s="125"/>
      <c r="EJ69" s="125"/>
      <c r="EK69" s="125"/>
      <c r="EL69" s="125"/>
      <c r="EM69" s="125"/>
      <c r="EN69" s="125"/>
      <c r="EO69" s="125"/>
      <c r="EP69" s="125"/>
      <c r="EQ69" s="125"/>
      <c r="ER69" s="125"/>
      <c r="ES69" s="125"/>
      <c r="ET69" s="125"/>
      <c r="EU69" s="125"/>
      <c r="EV69" s="125"/>
      <c r="EW69" s="125"/>
      <c r="EX69" s="125"/>
      <c r="EY69" s="125"/>
      <c r="EZ69" s="125"/>
      <c r="FA69" s="125"/>
      <c r="FB69" s="125"/>
      <c r="FC69" s="125"/>
      <c r="FD69" s="125"/>
    </row>
    <row r="70" s="38" customFormat="1" ht="18.75" customHeight="1">
      <c r="A70" s="125"/>
      <c r="B70" s="125"/>
      <c r="C70" s="125"/>
      <c r="D70" s="125"/>
      <c r="E70" s="125"/>
      <c r="F70" s="125"/>
      <c r="G70" s="125"/>
      <c r="H70" s="125"/>
      <c r="I70" s="125"/>
      <c r="J70" s="125"/>
      <c r="K70" s="125"/>
      <c r="L70" s="125"/>
      <c r="M70" s="125"/>
      <c r="N70" s="125"/>
      <c r="O70" s="125"/>
      <c r="P70" s="125"/>
      <c r="Q70" s="125"/>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25"/>
      <c r="BP70" s="125"/>
      <c r="BQ70" s="125"/>
      <c r="BR70" s="125"/>
      <c r="BS70" s="125"/>
      <c r="BT70" s="125"/>
      <c r="BU70" s="125"/>
      <c r="BV70" s="125"/>
      <c r="BW70" s="125"/>
      <c r="BX70" s="125"/>
      <c r="BY70" s="125"/>
      <c r="BZ70" s="125"/>
      <c r="CA70" s="125"/>
      <c r="CB70" s="125"/>
      <c r="CC70" s="125"/>
      <c r="CD70" s="125"/>
      <c r="CE70" s="125"/>
      <c r="CF70" s="125"/>
      <c r="CG70" s="125"/>
      <c r="CH70" s="125"/>
      <c r="CI70" s="125"/>
      <c r="CJ70" s="125"/>
      <c r="CK70" s="125"/>
      <c r="CL70" s="125"/>
      <c r="CM70" s="125"/>
      <c r="CN70" s="125"/>
      <c r="CO70" s="125"/>
      <c r="CP70" s="125"/>
      <c r="CQ70" s="125"/>
      <c r="CR70" s="125"/>
      <c r="CS70" s="125"/>
      <c r="CT70" s="125"/>
      <c r="CU70" s="125"/>
      <c r="CV70" s="125"/>
      <c r="CW70" s="125"/>
      <c r="CX70" s="125"/>
      <c r="CY70" s="125"/>
      <c r="CZ70" s="125"/>
      <c r="DA70" s="125"/>
      <c r="DB70" s="125"/>
      <c r="DC70" s="125"/>
      <c r="DD70" s="125"/>
      <c r="DE70" s="125"/>
      <c r="DF70" s="125"/>
      <c r="DG70" s="125"/>
      <c r="DH70" s="125"/>
      <c r="DI70" s="125"/>
      <c r="DJ70" s="125"/>
      <c r="DK70" s="125"/>
      <c r="DL70" s="125"/>
      <c r="DM70" s="125"/>
      <c r="DN70" s="125"/>
      <c r="DO70" s="125"/>
      <c r="DP70" s="125"/>
      <c r="DQ70" s="125"/>
      <c r="DR70" s="125"/>
      <c r="DS70" s="125"/>
      <c r="DT70" s="125"/>
      <c r="DU70" s="125"/>
      <c r="DV70" s="125"/>
      <c r="DW70" s="125"/>
      <c r="DX70" s="125"/>
      <c r="DY70" s="125"/>
      <c r="DZ70" s="125"/>
      <c r="EA70" s="125"/>
      <c r="EB70" s="125"/>
      <c r="EC70" s="125"/>
      <c r="ED70" s="125"/>
      <c r="EE70" s="125"/>
      <c r="EF70" s="125"/>
      <c r="EG70" s="125"/>
      <c r="EH70" s="125"/>
      <c r="EI70" s="125"/>
      <c r="EJ70" s="125"/>
      <c r="EK70" s="125"/>
      <c r="EL70" s="125"/>
      <c r="EM70" s="125"/>
      <c r="EN70" s="125"/>
      <c r="EO70" s="125"/>
      <c r="EP70" s="125"/>
      <c r="EQ70" s="125"/>
      <c r="ER70" s="125"/>
      <c r="ES70" s="125"/>
      <c r="ET70" s="125"/>
      <c r="EU70" s="125"/>
      <c r="EV70" s="125"/>
      <c r="EW70" s="125"/>
      <c r="EX70" s="125"/>
      <c r="EY70" s="125"/>
      <c r="EZ70" s="125"/>
      <c r="FA70" s="125"/>
      <c r="FB70" s="125"/>
      <c r="FC70" s="125"/>
      <c r="FD70" s="125"/>
    </row>
    <row r="71" s="38" customFormat="1" ht="18.75" customHeight="1">
      <c r="A71" s="125"/>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25"/>
      <c r="BP71" s="125"/>
      <c r="BQ71" s="125"/>
      <c r="BR71" s="125"/>
      <c r="BS71" s="125"/>
      <c r="BT71" s="125"/>
      <c r="BU71" s="125"/>
      <c r="BV71" s="125"/>
      <c r="BW71" s="125"/>
      <c r="BX71" s="125"/>
      <c r="BY71" s="125"/>
      <c r="BZ71" s="125"/>
      <c r="CA71" s="125"/>
      <c r="CB71" s="125"/>
      <c r="CC71" s="125"/>
      <c r="CD71" s="125"/>
      <c r="CE71" s="125"/>
      <c r="CF71" s="125"/>
      <c r="CG71" s="125"/>
      <c r="CH71" s="125"/>
      <c r="CI71" s="125"/>
      <c r="CJ71" s="125"/>
      <c r="CK71" s="125"/>
      <c r="CL71" s="125"/>
      <c r="CM71" s="125"/>
      <c r="CN71" s="125"/>
      <c r="CO71" s="125"/>
      <c r="CP71" s="125"/>
      <c r="CQ71" s="125"/>
      <c r="CR71" s="125"/>
      <c r="CS71" s="125"/>
      <c r="CT71" s="125"/>
      <c r="CU71" s="125"/>
      <c r="CV71" s="125"/>
      <c r="CW71" s="125"/>
      <c r="CX71" s="125"/>
      <c r="CY71" s="125"/>
      <c r="CZ71" s="125"/>
      <c r="DA71" s="125"/>
      <c r="DB71" s="125"/>
      <c r="DC71" s="125"/>
      <c r="DD71" s="125"/>
      <c r="DE71" s="125"/>
      <c r="DF71" s="125"/>
      <c r="DG71" s="125"/>
      <c r="DH71" s="125"/>
      <c r="DI71" s="125"/>
      <c r="DJ71" s="125"/>
      <c r="DK71" s="125"/>
      <c r="DL71" s="125"/>
      <c r="DM71" s="125"/>
      <c r="DN71" s="125"/>
      <c r="DO71" s="125"/>
      <c r="DP71" s="125"/>
      <c r="DQ71" s="125"/>
      <c r="DR71" s="125"/>
      <c r="DS71" s="125"/>
      <c r="DT71" s="125"/>
      <c r="DU71" s="125"/>
      <c r="DV71" s="125"/>
      <c r="DW71" s="125"/>
      <c r="DX71" s="125"/>
      <c r="DY71" s="125"/>
      <c r="DZ71" s="125"/>
      <c r="EA71" s="125"/>
      <c r="EB71" s="125"/>
      <c r="EC71" s="125"/>
      <c r="ED71" s="125"/>
      <c r="EE71" s="125"/>
      <c r="EF71" s="125"/>
      <c r="EG71" s="125"/>
      <c r="EH71" s="125"/>
      <c r="EI71" s="125"/>
      <c r="EJ71" s="125"/>
      <c r="EK71" s="125"/>
      <c r="EL71" s="125"/>
      <c r="EM71" s="125"/>
      <c r="EN71" s="125"/>
      <c r="EO71" s="125"/>
      <c r="EP71" s="125"/>
      <c r="EQ71" s="125"/>
      <c r="ER71" s="125"/>
      <c r="ES71" s="125"/>
      <c r="ET71" s="125"/>
      <c r="EU71" s="125"/>
      <c r="EV71" s="125"/>
      <c r="EW71" s="125"/>
      <c r="EX71" s="125"/>
      <c r="EY71" s="125"/>
      <c r="EZ71" s="125"/>
      <c r="FA71" s="125"/>
      <c r="FB71" s="125"/>
      <c r="FC71" s="125"/>
      <c r="FD71" s="125"/>
    </row>
    <row r="72" s="38" customFormat="1" ht="18.75" customHeight="1">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25"/>
      <c r="AN72" s="125"/>
      <c r="AO72" s="125"/>
      <c r="AP72" s="125"/>
      <c r="AQ72" s="125"/>
      <c r="AR72" s="125"/>
      <c r="AS72" s="125"/>
      <c r="AT72" s="125"/>
      <c r="AU72" s="125"/>
      <c r="AV72" s="125"/>
      <c r="AW72" s="125"/>
      <c r="AX72" s="125"/>
      <c r="AY72" s="125"/>
      <c r="AZ72" s="125"/>
      <c r="BA72" s="125"/>
      <c r="BB72" s="125"/>
      <c r="BC72" s="125"/>
      <c r="BD72" s="125"/>
      <c r="BE72" s="125"/>
      <c r="BF72" s="125"/>
      <c r="BG72" s="125"/>
      <c r="BH72" s="125"/>
      <c r="BI72" s="125"/>
      <c r="BJ72" s="125"/>
      <c r="BK72" s="125"/>
      <c r="BL72" s="125"/>
      <c r="BM72" s="125"/>
      <c r="BN72" s="125"/>
      <c r="BO72" s="125"/>
      <c r="BP72" s="125"/>
      <c r="BQ72" s="125"/>
      <c r="BR72" s="125"/>
      <c r="BS72" s="125"/>
      <c r="BT72" s="125"/>
      <c r="BU72" s="125"/>
      <c r="BV72" s="125"/>
      <c r="BW72" s="125"/>
      <c r="BX72" s="125"/>
      <c r="BY72" s="125"/>
      <c r="BZ72" s="125"/>
      <c r="CA72" s="125"/>
      <c r="CB72" s="125"/>
      <c r="CC72" s="125"/>
      <c r="CD72" s="125"/>
      <c r="CE72" s="125"/>
      <c r="CF72" s="125"/>
      <c r="CG72" s="125"/>
      <c r="CH72" s="125"/>
      <c r="CI72" s="125"/>
      <c r="CJ72" s="125"/>
      <c r="CK72" s="125"/>
      <c r="CL72" s="125"/>
      <c r="CM72" s="125"/>
      <c r="CN72" s="125"/>
      <c r="CO72" s="125"/>
      <c r="CP72" s="125"/>
      <c r="CQ72" s="125"/>
      <c r="CR72" s="125"/>
      <c r="CS72" s="125"/>
      <c r="CT72" s="125"/>
      <c r="CU72" s="125"/>
      <c r="CV72" s="125"/>
      <c r="CW72" s="125"/>
      <c r="CX72" s="125"/>
      <c r="CY72" s="125"/>
      <c r="CZ72" s="125"/>
      <c r="DA72" s="125"/>
      <c r="DB72" s="125"/>
      <c r="DC72" s="125"/>
      <c r="DD72" s="125"/>
      <c r="DE72" s="125"/>
      <c r="DF72" s="125"/>
      <c r="DG72" s="125"/>
      <c r="DH72" s="125"/>
      <c r="DI72" s="125"/>
      <c r="DJ72" s="125"/>
      <c r="DK72" s="125"/>
      <c r="DL72" s="125"/>
      <c r="DM72" s="125"/>
      <c r="DN72" s="125"/>
      <c r="DO72" s="125"/>
      <c r="DP72" s="125"/>
      <c r="DQ72" s="125"/>
      <c r="DR72" s="125"/>
      <c r="DS72" s="125"/>
      <c r="DT72" s="125"/>
      <c r="DU72" s="125"/>
      <c r="DV72" s="125"/>
      <c r="DW72" s="125"/>
      <c r="DX72" s="125"/>
      <c r="DY72" s="125"/>
      <c r="DZ72" s="125"/>
      <c r="EA72" s="125"/>
      <c r="EB72" s="125"/>
      <c r="EC72" s="125"/>
      <c r="ED72" s="125"/>
      <c r="EE72" s="125"/>
      <c r="EF72" s="125"/>
      <c r="EG72" s="125"/>
      <c r="EH72" s="125"/>
      <c r="EI72" s="125"/>
      <c r="EJ72" s="125"/>
      <c r="EK72" s="125"/>
      <c r="EL72" s="125"/>
      <c r="EM72" s="125"/>
      <c r="EN72" s="125"/>
      <c r="EO72" s="125"/>
      <c r="EP72" s="125"/>
      <c r="EQ72" s="125"/>
      <c r="ER72" s="125"/>
      <c r="ES72" s="125"/>
      <c r="ET72" s="125"/>
      <c r="EU72" s="125"/>
      <c r="EV72" s="125"/>
      <c r="EW72" s="125"/>
      <c r="EX72" s="125"/>
      <c r="EY72" s="125"/>
      <c r="EZ72" s="125"/>
      <c r="FA72" s="125"/>
      <c r="FB72" s="125"/>
      <c r="FC72" s="125"/>
      <c r="FD72" s="125"/>
    </row>
    <row r="73" s="38" customFormat="1" ht="18.75" customHeight="1">
      <c r="A73" s="125"/>
      <c r="B73" s="125"/>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25"/>
      <c r="AN73" s="125"/>
      <c r="AO73" s="125"/>
      <c r="AP73" s="125"/>
      <c r="AQ73" s="125"/>
      <c r="AR73" s="125"/>
      <c r="AS73" s="125"/>
      <c r="AT73" s="125"/>
      <c r="AU73" s="125"/>
      <c r="AV73" s="125"/>
      <c r="AW73" s="125"/>
      <c r="AX73" s="125"/>
      <c r="AY73" s="125"/>
      <c r="AZ73" s="125"/>
      <c r="BA73" s="125"/>
      <c r="BB73" s="125"/>
      <c r="BC73" s="125"/>
      <c r="BD73" s="125"/>
      <c r="BE73" s="125"/>
      <c r="BF73" s="125"/>
      <c r="BG73" s="125"/>
      <c r="BH73" s="125"/>
      <c r="BI73" s="125"/>
      <c r="BJ73" s="125"/>
      <c r="BK73" s="125"/>
      <c r="BL73" s="125"/>
      <c r="BM73" s="125"/>
      <c r="BN73" s="125"/>
      <c r="BO73" s="125"/>
      <c r="BP73" s="125"/>
      <c r="BQ73" s="125"/>
      <c r="BR73" s="125"/>
      <c r="BS73" s="125"/>
      <c r="BT73" s="125"/>
      <c r="BU73" s="125"/>
      <c r="BV73" s="125"/>
      <c r="BW73" s="125"/>
      <c r="BX73" s="125"/>
      <c r="BY73" s="125"/>
      <c r="BZ73" s="125"/>
      <c r="CA73" s="125"/>
      <c r="CB73" s="125"/>
      <c r="CC73" s="125"/>
      <c r="CD73" s="125"/>
      <c r="CE73" s="125"/>
      <c r="CF73" s="125"/>
      <c r="CG73" s="125"/>
      <c r="CH73" s="125"/>
      <c r="CI73" s="125"/>
      <c r="CJ73" s="125"/>
      <c r="CK73" s="125"/>
      <c r="CL73" s="125"/>
      <c r="CM73" s="125"/>
      <c r="CN73" s="125"/>
      <c r="CO73" s="125"/>
      <c r="CP73" s="125"/>
      <c r="CQ73" s="125"/>
      <c r="CR73" s="125"/>
      <c r="CS73" s="125"/>
      <c r="CT73" s="125"/>
      <c r="CU73" s="125"/>
      <c r="CV73" s="125"/>
      <c r="CW73" s="125"/>
      <c r="CX73" s="125"/>
      <c r="CY73" s="125"/>
      <c r="CZ73" s="125"/>
      <c r="DA73" s="125"/>
      <c r="DB73" s="125"/>
      <c r="DC73" s="125"/>
      <c r="DD73" s="125"/>
      <c r="DE73" s="125"/>
      <c r="DF73" s="125"/>
      <c r="DG73" s="125"/>
      <c r="DH73" s="125"/>
      <c r="DI73" s="125"/>
      <c r="DJ73" s="125"/>
      <c r="DK73" s="125"/>
      <c r="DL73" s="125"/>
      <c r="DM73" s="125"/>
      <c r="DN73" s="125"/>
      <c r="DO73" s="125"/>
      <c r="DP73" s="125"/>
      <c r="DQ73" s="125"/>
      <c r="DR73" s="125"/>
      <c r="DS73" s="125"/>
      <c r="DT73" s="125"/>
      <c r="DU73" s="125"/>
      <c r="DV73" s="125"/>
      <c r="DW73" s="125"/>
      <c r="DX73" s="125"/>
      <c r="DY73" s="125"/>
      <c r="DZ73" s="125"/>
      <c r="EA73" s="125"/>
      <c r="EB73" s="125"/>
      <c r="EC73" s="125"/>
      <c r="ED73" s="125"/>
      <c r="EE73" s="125"/>
      <c r="EF73" s="125"/>
      <c r="EG73" s="125"/>
      <c r="EH73" s="125"/>
      <c r="EI73" s="125"/>
      <c r="EJ73" s="125"/>
      <c r="EK73" s="125"/>
      <c r="EL73" s="125"/>
      <c r="EM73" s="125"/>
      <c r="EN73" s="125"/>
      <c r="EO73" s="125"/>
      <c r="EP73" s="125"/>
      <c r="EQ73" s="125"/>
      <c r="ER73" s="125"/>
      <c r="ES73" s="125"/>
      <c r="ET73" s="125"/>
      <c r="EU73" s="125"/>
      <c r="EV73" s="125"/>
      <c r="EW73" s="125"/>
      <c r="EX73" s="125"/>
      <c r="EY73" s="125"/>
      <c r="EZ73" s="125"/>
      <c r="FA73" s="125"/>
      <c r="FB73" s="125"/>
      <c r="FC73" s="125"/>
      <c r="FD73" s="125"/>
    </row>
    <row r="74" s="38" customFormat="1" ht="18.75" customHeight="1">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c r="AA74" s="125"/>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c r="AY74" s="125"/>
      <c r="AZ74" s="125"/>
      <c r="BA74" s="125"/>
      <c r="BB74" s="125"/>
      <c r="BC74" s="125"/>
      <c r="BD74" s="125"/>
      <c r="BE74" s="125"/>
      <c r="BF74" s="125"/>
      <c r="BG74" s="125"/>
      <c r="BH74" s="125"/>
      <c r="BI74" s="125"/>
      <c r="BJ74" s="125"/>
      <c r="BK74" s="125"/>
      <c r="BL74" s="125"/>
      <c r="BM74" s="125"/>
      <c r="BN74" s="125"/>
      <c r="BO74" s="125"/>
      <c r="BP74" s="125"/>
      <c r="BQ74" s="125"/>
      <c r="BR74" s="125"/>
      <c r="BS74" s="125"/>
      <c r="BT74" s="125"/>
      <c r="BU74" s="125"/>
      <c r="BV74" s="125"/>
      <c r="BW74" s="125"/>
      <c r="BX74" s="125"/>
      <c r="BY74" s="125"/>
      <c r="BZ74" s="125"/>
      <c r="CA74" s="125"/>
      <c r="CB74" s="125"/>
      <c r="CC74" s="125"/>
      <c r="CD74" s="125"/>
      <c r="CE74" s="125"/>
      <c r="CF74" s="125"/>
      <c r="CG74" s="125"/>
      <c r="CH74" s="125"/>
      <c r="CI74" s="125"/>
      <c r="CJ74" s="125"/>
      <c r="CK74" s="125"/>
      <c r="CL74" s="125"/>
      <c r="CM74" s="125"/>
      <c r="CN74" s="125"/>
      <c r="CO74" s="125"/>
      <c r="CP74" s="125"/>
      <c r="CQ74" s="125"/>
      <c r="CR74" s="125"/>
      <c r="CS74" s="125"/>
      <c r="CT74" s="125"/>
      <c r="CU74" s="125"/>
      <c r="CV74" s="125"/>
      <c r="CW74" s="125"/>
      <c r="CX74" s="125"/>
      <c r="CY74" s="125"/>
      <c r="CZ74" s="125"/>
      <c r="DA74" s="125"/>
      <c r="DB74" s="125"/>
      <c r="DC74" s="125"/>
      <c r="DD74" s="125"/>
      <c r="DE74" s="125"/>
      <c r="DF74" s="125"/>
      <c r="DG74" s="125"/>
      <c r="DH74" s="125"/>
      <c r="DI74" s="125"/>
      <c r="DJ74" s="125"/>
      <c r="DK74" s="125"/>
      <c r="DL74" s="125"/>
      <c r="DM74" s="125"/>
      <c r="DN74" s="125"/>
      <c r="DO74" s="125"/>
      <c r="DP74" s="125"/>
      <c r="DQ74" s="125"/>
      <c r="DR74" s="125"/>
      <c r="DS74" s="125"/>
      <c r="DT74" s="125"/>
      <c r="DU74" s="125"/>
      <c r="DV74" s="125"/>
      <c r="DW74" s="125"/>
      <c r="DX74" s="125"/>
      <c r="DY74" s="125"/>
      <c r="DZ74" s="125"/>
      <c r="EA74" s="125"/>
      <c r="EB74" s="125"/>
      <c r="EC74" s="125"/>
      <c r="ED74" s="125"/>
      <c r="EE74" s="125"/>
      <c r="EF74" s="125"/>
      <c r="EG74" s="125"/>
      <c r="EH74" s="125"/>
      <c r="EI74" s="125"/>
      <c r="EJ74" s="125"/>
      <c r="EK74" s="125"/>
      <c r="EL74" s="125"/>
      <c r="EM74" s="125"/>
      <c r="EN74" s="125"/>
      <c r="EO74" s="125"/>
      <c r="EP74" s="125"/>
      <c r="EQ74" s="125"/>
      <c r="ER74" s="125"/>
      <c r="ES74" s="125"/>
      <c r="ET74" s="125"/>
      <c r="EU74" s="125"/>
      <c r="EV74" s="125"/>
      <c r="EW74" s="125"/>
      <c r="EX74" s="125"/>
      <c r="EY74" s="125"/>
      <c r="EZ74" s="125"/>
      <c r="FA74" s="125"/>
      <c r="FB74" s="125"/>
      <c r="FC74" s="125"/>
      <c r="FD74" s="125"/>
    </row>
    <row r="75" s="38" customFormat="1" ht="18.75" customHeight="1">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c r="BK75" s="125"/>
      <c r="BL75" s="125"/>
      <c r="BM75" s="125"/>
      <c r="BN75" s="125"/>
      <c r="BO75" s="125"/>
      <c r="BP75" s="125"/>
      <c r="BQ75" s="125"/>
      <c r="BR75" s="125"/>
      <c r="BS75" s="125"/>
      <c r="BT75" s="125"/>
      <c r="BU75" s="125"/>
      <c r="BV75" s="125"/>
      <c r="BW75" s="125"/>
      <c r="BX75" s="125"/>
      <c r="BY75" s="125"/>
      <c r="BZ75" s="125"/>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125"/>
      <c r="CX75" s="125"/>
      <c r="CY75" s="125"/>
      <c r="CZ75" s="125"/>
      <c r="DA75" s="125"/>
      <c r="DB75" s="125"/>
      <c r="DC75" s="125"/>
      <c r="DD75" s="125"/>
      <c r="DE75" s="125"/>
      <c r="DF75" s="125"/>
      <c r="DG75" s="125"/>
      <c r="DH75" s="125"/>
      <c r="DI75" s="125"/>
      <c r="DJ75" s="125"/>
      <c r="DK75" s="125"/>
      <c r="DL75" s="125"/>
      <c r="DM75" s="125"/>
      <c r="DN75" s="125"/>
      <c r="DO75" s="125"/>
      <c r="DP75" s="125"/>
      <c r="DQ75" s="125"/>
      <c r="DR75" s="125"/>
      <c r="DS75" s="125"/>
      <c r="DT75" s="125"/>
      <c r="DU75" s="125"/>
      <c r="DV75" s="125"/>
      <c r="DW75" s="125"/>
      <c r="DX75" s="125"/>
      <c r="DY75" s="125"/>
      <c r="DZ75" s="125"/>
      <c r="EA75" s="125"/>
      <c r="EB75" s="125"/>
      <c r="EC75" s="125"/>
      <c r="ED75" s="125"/>
      <c r="EE75" s="125"/>
      <c r="EF75" s="125"/>
      <c r="EG75" s="125"/>
      <c r="EH75" s="125"/>
      <c r="EI75" s="125"/>
      <c r="EJ75" s="125"/>
      <c r="EK75" s="125"/>
      <c r="EL75" s="125"/>
      <c r="EM75" s="125"/>
      <c r="EN75" s="125"/>
      <c r="EO75" s="125"/>
      <c r="EP75" s="125"/>
      <c r="EQ75" s="125"/>
      <c r="ER75" s="125"/>
      <c r="ES75" s="125"/>
      <c r="ET75" s="125"/>
      <c r="EU75" s="125"/>
      <c r="EV75" s="125"/>
      <c r="EW75" s="125"/>
      <c r="EX75" s="125"/>
      <c r="EY75" s="125"/>
      <c r="EZ75" s="125"/>
      <c r="FA75" s="125"/>
      <c r="FB75" s="125"/>
      <c r="FC75" s="125"/>
      <c r="FD75" s="125"/>
    </row>
    <row r="76" s="38" customFormat="1" ht="18.75" customHeight="1">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5"/>
      <c r="DL76" s="125"/>
      <c r="DM76" s="125"/>
      <c r="DN76" s="125"/>
      <c r="DO76" s="125"/>
      <c r="DP76" s="125"/>
      <c r="DQ76" s="125"/>
      <c r="DR76" s="125"/>
      <c r="DS76" s="125"/>
      <c r="DT76" s="125"/>
      <c r="DU76" s="125"/>
      <c r="DV76" s="125"/>
      <c r="DW76" s="125"/>
      <c r="DX76" s="125"/>
      <c r="DY76" s="125"/>
      <c r="DZ76" s="125"/>
      <c r="EA76" s="125"/>
      <c r="EB76" s="125"/>
      <c r="EC76" s="125"/>
      <c r="ED76" s="125"/>
      <c r="EE76" s="125"/>
      <c r="EF76" s="125"/>
      <c r="EG76" s="125"/>
      <c r="EH76" s="125"/>
      <c r="EI76" s="125"/>
      <c r="EJ76" s="125"/>
      <c r="EK76" s="125"/>
      <c r="EL76" s="125"/>
      <c r="EM76" s="125"/>
      <c r="EN76" s="125"/>
      <c r="EO76" s="125"/>
      <c r="EP76" s="125"/>
      <c r="EQ76" s="125"/>
      <c r="ER76" s="125"/>
      <c r="ES76" s="125"/>
      <c r="ET76" s="125"/>
      <c r="EU76" s="125"/>
      <c r="EV76" s="125"/>
      <c r="EW76" s="125"/>
      <c r="EX76" s="125"/>
      <c r="EY76" s="125"/>
      <c r="EZ76" s="125"/>
      <c r="FA76" s="125"/>
      <c r="FB76" s="125"/>
      <c r="FC76" s="125"/>
      <c r="FD76" s="125"/>
    </row>
    <row r="77" s="38" customFormat="1" ht="18.75" customHeight="1">
      <c r="A77" s="125"/>
      <c r="B77" s="125"/>
      <c r="C77" s="125"/>
      <c r="D77" s="125"/>
      <c r="E77" s="125"/>
      <c r="F77" s="125"/>
      <c r="G77" s="125"/>
      <c r="H77" s="125"/>
      <c r="I77" s="125"/>
      <c r="J77" s="125"/>
      <c r="K77" s="125"/>
      <c r="L77" s="125"/>
      <c r="M77" s="125"/>
      <c r="N77" s="125"/>
      <c r="O77" s="125"/>
      <c r="P77" s="125"/>
      <c r="Q77" s="125"/>
      <c r="R77" s="125"/>
      <c r="S77" s="125"/>
      <c r="T77" s="125"/>
      <c r="U77" s="125"/>
      <c r="V77" s="125"/>
      <c r="W77" s="125"/>
      <c r="X77" s="125"/>
      <c r="Y77" s="125"/>
      <c r="Z77" s="125"/>
      <c r="AA77" s="125"/>
      <c r="AB77" s="125"/>
      <c r="AC77" s="125"/>
      <c r="AD77" s="125"/>
      <c r="AE77" s="125"/>
      <c r="AF77" s="125"/>
      <c r="AG77" s="125"/>
      <c r="AH77" s="125"/>
      <c r="AI77" s="125"/>
      <c r="AJ77" s="125"/>
      <c r="AK77" s="125"/>
      <c r="AL77" s="125"/>
      <c r="AM77" s="125"/>
      <c r="AN77" s="125"/>
      <c r="AO77" s="125"/>
      <c r="AP77" s="125"/>
      <c r="AQ77" s="125"/>
      <c r="AR77" s="125"/>
      <c r="AS77" s="125"/>
      <c r="AT77" s="125"/>
      <c r="AU77" s="125"/>
      <c r="AV77" s="125"/>
      <c r="AW77" s="125"/>
      <c r="AX77" s="125"/>
      <c r="AY77" s="125"/>
      <c r="AZ77" s="125"/>
      <c r="BA77" s="125"/>
      <c r="BB77" s="125"/>
      <c r="BC77" s="125"/>
      <c r="BD77" s="125"/>
      <c r="BE77" s="125"/>
      <c r="BF77" s="125"/>
      <c r="BG77" s="125"/>
      <c r="BH77" s="125"/>
      <c r="BI77" s="125"/>
      <c r="BJ77" s="125"/>
      <c r="BK77" s="125"/>
      <c r="BL77" s="125"/>
      <c r="BM77" s="125"/>
      <c r="BN77" s="125"/>
      <c r="BO77" s="125"/>
      <c r="BP77" s="125"/>
      <c r="BQ77" s="125"/>
      <c r="BR77" s="125"/>
      <c r="BS77" s="125"/>
      <c r="BT77" s="125"/>
      <c r="BU77" s="125"/>
      <c r="BV77" s="125"/>
      <c r="BW77" s="125"/>
      <c r="BX77" s="125"/>
      <c r="BY77" s="125"/>
      <c r="BZ77" s="125"/>
      <c r="CA77" s="125"/>
      <c r="CB77" s="125"/>
      <c r="CC77" s="125"/>
      <c r="CD77" s="125"/>
      <c r="CE77" s="125"/>
      <c r="CF77" s="125"/>
      <c r="CG77" s="125"/>
      <c r="CH77" s="125"/>
      <c r="CI77" s="125"/>
      <c r="CJ77" s="125"/>
      <c r="CK77" s="125"/>
      <c r="CL77" s="125"/>
      <c r="CM77" s="125"/>
      <c r="CN77" s="125"/>
      <c r="CO77" s="125"/>
      <c r="CP77" s="125"/>
      <c r="CQ77" s="125"/>
      <c r="CR77" s="125"/>
      <c r="CS77" s="125"/>
      <c r="CT77" s="125"/>
      <c r="CU77" s="125"/>
      <c r="CV77" s="125"/>
      <c r="CW77" s="125"/>
      <c r="CX77" s="125"/>
      <c r="CY77" s="125"/>
      <c r="CZ77" s="125"/>
      <c r="DA77" s="125"/>
      <c r="DB77" s="125"/>
      <c r="DC77" s="125"/>
      <c r="DD77" s="125"/>
      <c r="DE77" s="125"/>
      <c r="DF77" s="125"/>
      <c r="DG77" s="125"/>
      <c r="DH77" s="125"/>
      <c r="DI77" s="125"/>
      <c r="DJ77" s="125"/>
      <c r="DK77" s="125"/>
      <c r="DL77" s="125"/>
      <c r="DM77" s="125"/>
      <c r="DN77" s="125"/>
      <c r="DO77" s="125"/>
      <c r="DP77" s="125"/>
      <c r="DQ77" s="125"/>
      <c r="DR77" s="125"/>
      <c r="DS77" s="125"/>
      <c r="DT77" s="125"/>
      <c r="DU77" s="125"/>
      <c r="DV77" s="125"/>
      <c r="DW77" s="125"/>
      <c r="DX77" s="125"/>
      <c r="DY77" s="125"/>
      <c r="DZ77" s="125"/>
      <c r="EA77" s="125"/>
      <c r="EB77" s="125"/>
      <c r="EC77" s="125"/>
      <c r="ED77" s="125"/>
      <c r="EE77" s="125"/>
      <c r="EF77" s="125"/>
      <c r="EG77" s="125"/>
      <c r="EH77" s="125"/>
      <c r="EI77" s="125"/>
      <c r="EJ77" s="125"/>
      <c r="EK77" s="125"/>
      <c r="EL77" s="125"/>
      <c r="EM77" s="125"/>
      <c r="EN77" s="125"/>
      <c r="EO77" s="125"/>
      <c r="EP77" s="125"/>
      <c r="EQ77" s="125"/>
      <c r="ER77" s="125"/>
      <c r="ES77" s="125"/>
      <c r="ET77" s="125"/>
      <c r="EU77" s="125"/>
      <c r="EV77" s="125"/>
      <c r="EW77" s="125"/>
      <c r="EX77" s="125"/>
      <c r="EY77" s="125"/>
      <c r="EZ77" s="125"/>
      <c r="FA77" s="125"/>
      <c r="FB77" s="125"/>
      <c r="FC77" s="125"/>
      <c r="FD77" s="125"/>
    </row>
    <row r="78" s="38" customFormat="1" ht="18.75" customHeight="1">
      <c r="A78" s="125"/>
      <c r="B78" s="125"/>
      <c r="C78" s="125"/>
      <c r="D78" s="125"/>
      <c r="E78" s="125"/>
      <c r="F78" s="125"/>
      <c r="G78" s="125"/>
      <c r="H78" s="125"/>
      <c r="I78" s="125"/>
      <c r="J78" s="125"/>
      <c r="K78" s="125"/>
      <c r="L78" s="125"/>
      <c r="M78" s="125"/>
      <c r="N78" s="125"/>
      <c r="O78" s="125"/>
      <c r="P78" s="125"/>
      <c r="Q78" s="125"/>
      <c r="R78" s="125"/>
      <c r="S78" s="125"/>
      <c r="T78" s="125"/>
      <c r="U78" s="125"/>
      <c r="V78" s="125"/>
      <c r="W78" s="125"/>
      <c r="X78" s="125"/>
      <c r="Y78" s="125"/>
      <c r="Z78" s="125"/>
      <c r="AA78" s="125"/>
      <c r="AB78" s="125"/>
      <c r="AC78" s="125"/>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c r="BK78" s="125"/>
      <c r="BL78" s="125"/>
      <c r="BM78" s="125"/>
      <c r="BN78" s="125"/>
      <c r="BO78" s="125"/>
      <c r="BP78" s="125"/>
      <c r="BQ78" s="125"/>
      <c r="BR78" s="125"/>
      <c r="BS78" s="125"/>
      <c r="BT78" s="125"/>
      <c r="BU78" s="125"/>
      <c r="BV78" s="125"/>
      <c r="BW78" s="125"/>
      <c r="BX78" s="125"/>
      <c r="BY78" s="125"/>
      <c r="BZ78" s="125"/>
      <c r="CA78" s="125"/>
      <c r="CB78" s="125"/>
      <c r="CC78" s="125"/>
      <c r="CD78" s="125"/>
      <c r="CE78" s="125"/>
      <c r="CF78" s="125"/>
      <c r="CG78" s="125"/>
      <c r="CH78" s="125"/>
      <c r="CI78" s="125"/>
      <c r="CJ78" s="125"/>
      <c r="CK78" s="125"/>
      <c r="CL78" s="125"/>
      <c r="CM78" s="125"/>
      <c r="CN78" s="125"/>
      <c r="CO78" s="125"/>
      <c r="CP78" s="125"/>
      <c r="CQ78" s="125"/>
      <c r="CR78" s="125"/>
      <c r="CS78" s="125"/>
      <c r="CT78" s="125"/>
      <c r="CU78" s="125"/>
      <c r="CV78" s="125"/>
      <c r="CW78" s="125"/>
      <c r="CX78" s="125"/>
      <c r="CY78" s="125"/>
      <c r="CZ78" s="125"/>
      <c r="DA78" s="125"/>
      <c r="DB78" s="125"/>
      <c r="DC78" s="125"/>
      <c r="DD78" s="125"/>
      <c r="DE78" s="125"/>
      <c r="DF78" s="125"/>
      <c r="DG78" s="125"/>
      <c r="DH78" s="125"/>
      <c r="DI78" s="125"/>
      <c r="DJ78" s="125"/>
      <c r="DK78" s="125"/>
      <c r="DL78" s="125"/>
      <c r="DM78" s="125"/>
      <c r="DN78" s="125"/>
      <c r="DO78" s="125"/>
      <c r="DP78" s="125"/>
      <c r="DQ78" s="125"/>
      <c r="DR78" s="125"/>
      <c r="DS78" s="125"/>
      <c r="DT78" s="125"/>
      <c r="DU78" s="125"/>
      <c r="DV78" s="125"/>
      <c r="DW78" s="125"/>
      <c r="DX78" s="125"/>
      <c r="DY78" s="125"/>
      <c r="DZ78" s="125"/>
      <c r="EA78" s="125"/>
      <c r="EB78" s="125"/>
      <c r="EC78" s="125"/>
      <c r="ED78" s="125"/>
      <c r="EE78" s="125"/>
      <c r="EF78" s="125"/>
      <c r="EG78" s="125"/>
      <c r="EH78" s="125"/>
      <c r="EI78" s="125"/>
      <c r="EJ78" s="125"/>
      <c r="EK78" s="125"/>
      <c r="EL78" s="125"/>
      <c r="EM78" s="125"/>
      <c r="EN78" s="125"/>
      <c r="EO78" s="125"/>
      <c r="EP78" s="125"/>
      <c r="EQ78" s="125"/>
      <c r="ER78" s="125"/>
      <c r="ES78" s="125"/>
      <c r="ET78" s="125"/>
      <c r="EU78" s="125"/>
      <c r="EV78" s="125"/>
      <c r="EW78" s="125"/>
      <c r="EX78" s="125"/>
      <c r="EY78" s="125"/>
      <c r="EZ78" s="125"/>
      <c r="FA78" s="125"/>
      <c r="FB78" s="125"/>
      <c r="FC78" s="125"/>
      <c r="FD78" s="125"/>
    </row>
    <row r="79" s="38" customFormat="1" ht="18.75" customHeight="1">
      <c r="A79" s="125"/>
      <c r="B79" s="125"/>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c r="AA79" s="125"/>
      <c r="AB79" s="125"/>
      <c r="AC79" s="125"/>
      <c r="AD79" s="125"/>
      <c r="AE79" s="125"/>
      <c r="AF79" s="125"/>
      <c r="AG79" s="125"/>
      <c r="AH79" s="125"/>
      <c r="AI79" s="125"/>
      <c r="AJ79" s="125"/>
      <c r="AK79" s="125"/>
      <c r="AL79" s="125"/>
      <c r="AM79" s="125"/>
      <c r="AN79" s="125"/>
      <c r="AO79" s="125"/>
      <c r="AP79" s="125"/>
      <c r="AQ79" s="125"/>
      <c r="AR79" s="125"/>
      <c r="AS79" s="125"/>
      <c r="AT79" s="125"/>
      <c r="AU79" s="125"/>
      <c r="AV79" s="125"/>
      <c r="AW79" s="125"/>
      <c r="AX79" s="125"/>
      <c r="AY79" s="125"/>
      <c r="AZ79" s="125"/>
      <c r="BA79" s="125"/>
      <c r="BB79" s="125"/>
      <c r="BC79" s="125"/>
      <c r="BD79" s="125"/>
      <c r="BE79" s="125"/>
      <c r="BF79" s="125"/>
      <c r="BG79" s="125"/>
      <c r="BH79" s="125"/>
      <c r="BI79" s="125"/>
      <c r="BJ79" s="125"/>
      <c r="BK79" s="125"/>
      <c r="BL79" s="125"/>
      <c r="BM79" s="125"/>
      <c r="BN79" s="125"/>
      <c r="BO79" s="125"/>
      <c r="BP79" s="125"/>
      <c r="BQ79" s="125"/>
      <c r="BR79" s="125"/>
      <c r="BS79" s="125"/>
      <c r="BT79" s="125"/>
      <c r="BU79" s="125"/>
      <c r="BV79" s="125"/>
      <c r="BW79" s="125"/>
      <c r="BX79" s="125"/>
      <c r="BY79" s="125"/>
      <c r="BZ79" s="125"/>
      <c r="CA79" s="125"/>
      <c r="CB79" s="125"/>
      <c r="CC79" s="125"/>
      <c r="CD79" s="125"/>
      <c r="CE79" s="125"/>
      <c r="CF79" s="125"/>
      <c r="CG79" s="125"/>
      <c r="CH79" s="125"/>
      <c r="CI79" s="125"/>
      <c r="CJ79" s="125"/>
      <c r="CK79" s="125"/>
      <c r="CL79" s="125"/>
      <c r="CM79" s="125"/>
      <c r="CN79" s="125"/>
      <c r="CO79" s="125"/>
      <c r="CP79" s="125"/>
      <c r="CQ79" s="125"/>
      <c r="CR79" s="125"/>
      <c r="CS79" s="125"/>
      <c r="CT79" s="125"/>
      <c r="CU79" s="125"/>
      <c r="CV79" s="125"/>
      <c r="CW79" s="125"/>
      <c r="CX79" s="125"/>
      <c r="CY79" s="125"/>
      <c r="CZ79" s="125"/>
      <c r="DA79" s="125"/>
      <c r="DB79" s="125"/>
      <c r="DC79" s="125"/>
      <c r="DD79" s="125"/>
      <c r="DE79" s="125"/>
      <c r="DF79" s="125"/>
      <c r="DG79" s="125"/>
      <c r="DH79" s="125"/>
      <c r="DI79" s="125"/>
      <c r="DJ79" s="125"/>
      <c r="DK79" s="125"/>
      <c r="DL79" s="125"/>
      <c r="DM79" s="125"/>
      <c r="DN79" s="125"/>
      <c r="DO79" s="125"/>
      <c r="DP79" s="125"/>
      <c r="DQ79" s="125"/>
      <c r="DR79" s="125"/>
      <c r="DS79" s="125"/>
      <c r="DT79" s="125"/>
      <c r="DU79" s="125"/>
      <c r="DV79" s="125"/>
      <c r="DW79" s="125"/>
      <c r="DX79" s="125"/>
      <c r="DY79" s="125"/>
      <c r="DZ79" s="125"/>
      <c r="EA79" s="125"/>
      <c r="EB79" s="125"/>
      <c r="EC79" s="125"/>
      <c r="ED79" s="125"/>
      <c r="EE79" s="125"/>
      <c r="EF79" s="125"/>
      <c r="EG79" s="125"/>
      <c r="EH79" s="125"/>
      <c r="EI79" s="125"/>
      <c r="EJ79" s="125"/>
      <c r="EK79" s="125"/>
      <c r="EL79" s="125"/>
      <c r="EM79" s="125"/>
      <c r="EN79" s="125"/>
      <c r="EO79" s="125"/>
      <c r="EP79" s="125"/>
      <c r="EQ79" s="125"/>
      <c r="ER79" s="125"/>
      <c r="ES79" s="125"/>
      <c r="ET79" s="125"/>
      <c r="EU79" s="125"/>
      <c r="EV79" s="125"/>
      <c r="EW79" s="125"/>
      <c r="EX79" s="125"/>
      <c r="EY79" s="125"/>
      <c r="EZ79" s="125"/>
      <c r="FA79" s="125"/>
      <c r="FB79" s="125"/>
      <c r="FC79" s="125"/>
      <c r="FD79" s="125"/>
    </row>
    <row r="80" s="38" customFormat="1" ht="18.75" customHeight="1">
      <c r="A80" s="125"/>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5"/>
      <c r="AI80" s="125"/>
      <c r="AJ80" s="125"/>
      <c r="AK80" s="125"/>
      <c r="AL80" s="125"/>
      <c r="AM80" s="125"/>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c r="BK80" s="125"/>
      <c r="BL80" s="125"/>
      <c r="BM80" s="125"/>
      <c r="BN80" s="125"/>
      <c r="BO80" s="125"/>
      <c r="BP80" s="125"/>
      <c r="BQ80" s="125"/>
      <c r="BR80" s="125"/>
      <c r="BS80" s="125"/>
      <c r="BT80" s="125"/>
      <c r="BU80" s="125"/>
      <c r="BV80" s="125"/>
      <c r="BW80" s="125"/>
      <c r="BX80" s="125"/>
      <c r="BY80" s="125"/>
      <c r="BZ80" s="125"/>
      <c r="CA80" s="125"/>
      <c r="CB80" s="125"/>
      <c r="CC80" s="125"/>
      <c r="CD80" s="125"/>
      <c r="CE80" s="125"/>
      <c r="CF80" s="125"/>
      <c r="CG80" s="125"/>
      <c r="CH80" s="125"/>
      <c r="CI80" s="125"/>
      <c r="CJ80" s="125"/>
      <c r="CK80" s="125"/>
      <c r="CL80" s="125"/>
      <c r="CM80" s="125"/>
      <c r="CN80" s="125"/>
      <c r="CO80" s="125"/>
      <c r="CP80" s="125"/>
      <c r="CQ80" s="125"/>
      <c r="CR80" s="125"/>
      <c r="CS80" s="125"/>
      <c r="CT80" s="125"/>
      <c r="CU80" s="125"/>
      <c r="CV80" s="125"/>
      <c r="CW80" s="125"/>
      <c r="CX80" s="125"/>
      <c r="CY80" s="125"/>
      <c r="CZ80" s="125"/>
      <c r="DA80" s="125"/>
      <c r="DB80" s="125"/>
      <c r="DC80" s="125"/>
      <c r="DD80" s="125"/>
      <c r="DE80" s="125"/>
      <c r="DF80" s="125"/>
      <c r="DG80" s="125"/>
      <c r="DH80" s="125"/>
      <c r="DI80" s="125"/>
      <c r="DJ80" s="125"/>
      <c r="DK80" s="125"/>
      <c r="DL80" s="125"/>
      <c r="DM80" s="125"/>
      <c r="DN80" s="125"/>
      <c r="DO80" s="125"/>
      <c r="DP80" s="125"/>
      <c r="DQ80" s="125"/>
      <c r="DR80" s="125"/>
      <c r="DS80" s="125"/>
      <c r="DT80" s="125"/>
      <c r="DU80" s="125"/>
      <c r="DV80" s="125"/>
      <c r="DW80" s="125"/>
      <c r="DX80" s="125"/>
      <c r="DY80" s="125"/>
      <c r="DZ80" s="125"/>
      <c r="EA80" s="125"/>
      <c r="EB80" s="125"/>
      <c r="EC80" s="125"/>
      <c r="ED80" s="125"/>
      <c r="EE80" s="125"/>
      <c r="EF80" s="125"/>
      <c r="EG80" s="125"/>
      <c r="EH80" s="125"/>
      <c r="EI80" s="125"/>
      <c r="EJ80" s="125"/>
      <c r="EK80" s="125"/>
      <c r="EL80" s="125"/>
      <c r="EM80" s="125"/>
      <c r="EN80" s="125"/>
      <c r="EO80" s="125"/>
      <c r="EP80" s="125"/>
      <c r="EQ80" s="125"/>
      <c r="ER80" s="125"/>
      <c r="ES80" s="125"/>
      <c r="ET80" s="125"/>
      <c r="EU80" s="125"/>
      <c r="EV80" s="125"/>
      <c r="EW80" s="125"/>
      <c r="EX80" s="125"/>
      <c r="EY80" s="125"/>
      <c r="EZ80" s="125"/>
      <c r="FA80" s="125"/>
      <c r="FB80" s="125"/>
      <c r="FC80" s="125"/>
      <c r="FD80" s="125"/>
    </row>
    <row r="81" s="38" customFormat="1" ht="18.75" customHeight="1">
      <c r="A81" s="125"/>
      <c r="B81" s="125"/>
      <c r="C81" s="125"/>
      <c r="D81" s="125"/>
      <c r="E81" s="125"/>
      <c r="F81" s="125"/>
      <c r="G81" s="125"/>
      <c r="H81" s="125"/>
      <c r="I81" s="125"/>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c r="BK81" s="125"/>
      <c r="BL81" s="125"/>
      <c r="BM81" s="125"/>
      <c r="BN81" s="125"/>
      <c r="BO81" s="125"/>
      <c r="BP81" s="125"/>
      <c r="BQ81" s="125"/>
      <c r="BR81" s="125"/>
      <c r="BS81" s="125"/>
      <c r="BT81" s="125"/>
      <c r="BU81" s="125"/>
      <c r="BV81" s="125"/>
      <c r="BW81" s="125"/>
      <c r="BX81" s="125"/>
      <c r="BY81" s="125"/>
      <c r="BZ81" s="125"/>
      <c r="CA81" s="125"/>
      <c r="CB81" s="125"/>
      <c r="CC81" s="125"/>
      <c r="CD81" s="125"/>
      <c r="CE81" s="125"/>
      <c r="CF81" s="125"/>
      <c r="CG81" s="125"/>
      <c r="CH81" s="125"/>
      <c r="CI81" s="125"/>
      <c r="CJ81" s="125"/>
      <c r="CK81" s="125"/>
      <c r="CL81" s="125"/>
      <c r="CM81" s="125"/>
      <c r="CN81" s="125"/>
      <c r="CO81" s="125"/>
      <c r="CP81" s="125"/>
      <c r="CQ81" s="125"/>
      <c r="CR81" s="125"/>
      <c r="CS81" s="125"/>
      <c r="CT81" s="125"/>
      <c r="CU81" s="125"/>
      <c r="CV81" s="125"/>
      <c r="CW81" s="125"/>
      <c r="CX81" s="125"/>
      <c r="CY81" s="125"/>
      <c r="CZ81" s="125"/>
      <c r="DA81" s="125"/>
      <c r="DB81" s="125"/>
      <c r="DC81" s="125"/>
      <c r="DD81" s="125"/>
      <c r="DE81" s="125"/>
      <c r="DF81" s="125"/>
      <c r="DG81" s="125"/>
      <c r="DH81" s="125"/>
      <c r="DI81" s="125"/>
      <c r="DJ81" s="125"/>
      <c r="DK81" s="125"/>
      <c r="DL81" s="125"/>
      <c r="DM81" s="125"/>
      <c r="DN81" s="125"/>
      <c r="DO81" s="125"/>
      <c r="DP81" s="125"/>
      <c r="DQ81" s="125"/>
      <c r="DR81" s="125"/>
      <c r="DS81" s="125"/>
      <c r="DT81" s="125"/>
      <c r="DU81" s="125"/>
      <c r="DV81" s="125"/>
      <c r="DW81" s="125"/>
      <c r="DX81" s="125"/>
      <c r="DY81" s="125"/>
      <c r="DZ81" s="125"/>
      <c r="EA81" s="125"/>
      <c r="EB81" s="125"/>
      <c r="EC81" s="125"/>
      <c r="ED81" s="125"/>
      <c r="EE81" s="125"/>
      <c r="EF81" s="125"/>
      <c r="EG81" s="125"/>
      <c r="EH81" s="125"/>
      <c r="EI81" s="125"/>
      <c r="EJ81" s="125"/>
      <c r="EK81" s="125"/>
      <c r="EL81" s="125"/>
      <c r="EM81" s="125"/>
      <c r="EN81" s="125"/>
      <c r="EO81" s="125"/>
      <c r="EP81" s="125"/>
      <c r="EQ81" s="125"/>
      <c r="ER81" s="125"/>
      <c r="ES81" s="125"/>
      <c r="ET81" s="125"/>
      <c r="EU81" s="125"/>
      <c r="EV81" s="125"/>
      <c r="EW81" s="125"/>
      <c r="EX81" s="125"/>
      <c r="EY81" s="125"/>
      <c r="EZ81" s="125"/>
      <c r="FA81" s="125"/>
      <c r="FB81" s="125"/>
      <c r="FC81" s="125"/>
      <c r="FD81" s="125"/>
    </row>
    <row r="82" s="38" customFormat="1" ht="18.75" customHeight="1">
      <c r="A82" s="125"/>
      <c r="B82" s="125"/>
      <c r="C82" s="125"/>
      <c r="D82" s="125"/>
      <c r="E82" s="125"/>
      <c r="F82" s="125"/>
      <c r="G82" s="125"/>
      <c r="H82" s="125"/>
      <c r="I82" s="125"/>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c r="BO82" s="125"/>
      <c r="BP82" s="125"/>
      <c r="BQ82" s="125"/>
      <c r="BR82" s="125"/>
      <c r="BS82" s="125"/>
      <c r="BT82" s="125"/>
      <c r="BU82" s="125"/>
      <c r="BV82" s="125"/>
      <c r="BW82" s="125"/>
      <c r="BX82" s="125"/>
      <c r="BY82" s="125"/>
      <c r="BZ82" s="125"/>
      <c r="CA82" s="125"/>
      <c r="CB82" s="125"/>
      <c r="CC82" s="125"/>
      <c r="CD82" s="125"/>
      <c r="CE82" s="125"/>
      <c r="CF82" s="125"/>
      <c r="CG82" s="125"/>
      <c r="CH82" s="125"/>
      <c r="CI82" s="125"/>
      <c r="CJ82" s="125"/>
      <c r="CK82" s="125"/>
      <c r="CL82" s="125"/>
      <c r="CM82" s="125"/>
      <c r="CN82" s="125"/>
      <c r="CO82" s="125"/>
      <c r="CP82" s="125"/>
      <c r="CQ82" s="125"/>
      <c r="CR82" s="125"/>
      <c r="CS82" s="125"/>
      <c r="CT82" s="125"/>
      <c r="CU82" s="125"/>
      <c r="CV82" s="125"/>
      <c r="CW82" s="125"/>
      <c r="CX82" s="125"/>
      <c r="CY82" s="125"/>
      <c r="CZ82" s="125"/>
      <c r="DA82" s="125"/>
      <c r="DB82" s="125"/>
      <c r="DC82" s="125"/>
      <c r="DD82" s="125"/>
      <c r="DE82" s="125"/>
      <c r="DF82" s="125"/>
      <c r="DG82" s="125"/>
      <c r="DH82" s="125"/>
      <c r="DI82" s="125"/>
      <c r="DJ82" s="125"/>
      <c r="DK82" s="125"/>
      <c r="DL82" s="125"/>
      <c r="DM82" s="125"/>
      <c r="DN82" s="125"/>
      <c r="DO82" s="125"/>
      <c r="DP82" s="125"/>
      <c r="DQ82" s="125"/>
      <c r="DR82" s="125"/>
      <c r="DS82" s="125"/>
      <c r="DT82" s="125"/>
      <c r="DU82" s="125"/>
      <c r="DV82" s="125"/>
      <c r="DW82" s="125"/>
      <c r="DX82" s="125"/>
      <c r="DY82" s="125"/>
      <c r="DZ82" s="125"/>
      <c r="EA82" s="125"/>
      <c r="EB82" s="125"/>
      <c r="EC82" s="125"/>
      <c r="ED82" s="125"/>
      <c r="EE82" s="125"/>
      <c r="EF82" s="125"/>
      <c r="EG82" s="125"/>
      <c r="EH82" s="125"/>
      <c r="EI82" s="125"/>
      <c r="EJ82" s="125"/>
      <c r="EK82" s="125"/>
      <c r="EL82" s="125"/>
      <c r="EM82" s="125"/>
      <c r="EN82" s="125"/>
      <c r="EO82" s="125"/>
      <c r="EP82" s="125"/>
      <c r="EQ82" s="125"/>
      <c r="ER82" s="125"/>
      <c r="ES82" s="125"/>
      <c r="ET82" s="125"/>
      <c r="EU82" s="125"/>
      <c r="EV82" s="125"/>
      <c r="EW82" s="125"/>
      <c r="EX82" s="125"/>
      <c r="EY82" s="125"/>
      <c r="EZ82" s="125"/>
      <c r="FA82" s="125"/>
      <c r="FB82" s="125"/>
      <c r="FC82" s="125"/>
      <c r="FD82" s="125"/>
    </row>
    <row r="83" s="38" customFormat="1" ht="18.75" customHeight="1">
      <c r="A83" s="125"/>
      <c r="B83" s="125"/>
      <c r="C83" s="125"/>
      <c r="D83" s="125"/>
      <c r="E83" s="125"/>
      <c r="F83" s="125"/>
      <c r="G83" s="125"/>
      <c r="H83" s="125"/>
      <c r="I83" s="125"/>
      <c r="J83" s="125"/>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c r="BO83" s="125"/>
      <c r="BP83" s="125"/>
      <c r="BQ83" s="125"/>
      <c r="BR83" s="125"/>
      <c r="BS83" s="125"/>
      <c r="BT83" s="125"/>
      <c r="BU83" s="125"/>
      <c r="BV83" s="125"/>
      <c r="BW83" s="125"/>
      <c r="BX83" s="125"/>
      <c r="BY83" s="125"/>
      <c r="BZ83" s="125"/>
      <c r="CA83" s="125"/>
      <c r="CB83" s="125"/>
      <c r="CC83" s="125"/>
      <c r="CD83" s="125"/>
      <c r="CE83" s="125"/>
      <c r="CF83" s="125"/>
      <c r="CG83" s="125"/>
      <c r="CH83" s="125"/>
      <c r="CI83" s="125"/>
      <c r="CJ83" s="125"/>
      <c r="CK83" s="125"/>
      <c r="CL83" s="125"/>
      <c r="CM83" s="125"/>
      <c r="CN83" s="125"/>
      <c r="CO83" s="125"/>
      <c r="CP83" s="125"/>
      <c r="CQ83" s="125"/>
      <c r="CR83" s="125"/>
      <c r="CS83" s="125"/>
      <c r="CT83" s="125"/>
      <c r="CU83" s="125"/>
      <c r="CV83" s="125"/>
      <c r="CW83" s="125"/>
      <c r="CX83" s="125"/>
      <c r="CY83" s="125"/>
      <c r="CZ83" s="125"/>
      <c r="DA83" s="125"/>
      <c r="DB83" s="125"/>
      <c r="DC83" s="125"/>
      <c r="DD83" s="125"/>
      <c r="DE83" s="125"/>
      <c r="DF83" s="125"/>
      <c r="DG83" s="125"/>
      <c r="DH83" s="125"/>
      <c r="DI83" s="125"/>
      <c r="DJ83" s="125"/>
      <c r="DK83" s="125"/>
      <c r="DL83" s="125"/>
      <c r="DM83" s="125"/>
      <c r="DN83" s="125"/>
      <c r="DO83" s="125"/>
      <c r="DP83" s="125"/>
      <c r="DQ83" s="125"/>
      <c r="DR83" s="125"/>
      <c r="DS83" s="125"/>
      <c r="DT83" s="125"/>
      <c r="DU83" s="125"/>
      <c r="DV83" s="125"/>
      <c r="DW83" s="125"/>
      <c r="DX83" s="125"/>
      <c r="DY83" s="125"/>
      <c r="DZ83" s="125"/>
      <c r="EA83" s="125"/>
      <c r="EB83" s="125"/>
      <c r="EC83" s="125"/>
      <c r="ED83" s="125"/>
      <c r="EE83" s="125"/>
      <c r="EF83" s="125"/>
      <c r="EG83" s="125"/>
      <c r="EH83" s="125"/>
      <c r="EI83" s="125"/>
      <c r="EJ83" s="125"/>
      <c r="EK83" s="125"/>
      <c r="EL83" s="125"/>
      <c r="EM83" s="125"/>
      <c r="EN83" s="125"/>
      <c r="EO83" s="125"/>
      <c r="EP83" s="125"/>
      <c r="EQ83" s="125"/>
      <c r="ER83" s="125"/>
      <c r="ES83" s="125"/>
      <c r="ET83" s="125"/>
      <c r="EU83" s="125"/>
      <c r="EV83" s="125"/>
      <c r="EW83" s="125"/>
      <c r="EX83" s="125"/>
      <c r="EY83" s="125"/>
      <c r="EZ83" s="125"/>
      <c r="FA83" s="125"/>
      <c r="FB83" s="125"/>
      <c r="FC83" s="125"/>
      <c r="FD83" s="125"/>
    </row>
    <row r="84" s="38" customFormat="1" ht="18.75" customHeight="1">
      <c r="A84" s="125"/>
      <c r="B84" s="125"/>
      <c r="C84" s="125"/>
      <c r="D84" s="125"/>
      <c r="E84" s="125"/>
      <c r="F84" s="125"/>
      <c r="G84" s="125"/>
      <c r="H84" s="125"/>
      <c r="I84" s="125"/>
      <c r="J84" s="125"/>
      <c r="K84" s="125"/>
      <c r="L84" s="125"/>
      <c r="M84" s="125"/>
      <c r="N84" s="125"/>
      <c r="O84" s="125"/>
      <c r="P84" s="125"/>
      <c r="Q84" s="125"/>
      <c r="R84" s="125"/>
      <c r="S84" s="125"/>
      <c r="T84" s="125"/>
      <c r="U84" s="125"/>
      <c r="V84" s="125"/>
      <c r="W84" s="125"/>
      <c r="X84" s="125"/>
      <c r="Y84" s="125"/>
      <c r="Z84" s="125"/>
      <c r="AA84" s="125"/>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25"/>
      <c r="BA84" s="125"/>
      <c r="BB84" s="125"/>
      <c r="BC84" s="125"/>
      <c r="BD84" s="125"/>
      <c r="BE84" s="125"/>
      <c r="BF84" s="125"/>
      <c r="BG84" s="125"/>
      <c r="BH84" s="125"/>
      <c r="BI84" s="125"/>
      <c r="BJ84" s="125"/>
      <c r="BK84" s="125"/>
      <c r="BL84" s="125"/>
      <c r="BM84" s="125"/>
      <c r="BN84" s="125"/>
      <c r="BO84" s="125"/>
      <c r="BP84" s="125"/>
      <c r="BQ84" s="125"/>
      <c r="BR84" s="125"/>
      <c r="BS84" s="125"/>
      <c r="BT84" s="125"/>
      <c r="BU84" s="125"/>
      <c r="BV84" s="125"/>
      <c r="BW84" s="125"/>
      <c r="BX84" s="125"/>
      <c r="BY84" s="125"/>
      <c r="BZ84" s="125"/>
      <c r="CA84" s="125"/>
      <c r="CB84" s="125"/>
      <c r="CC84" s="125"/>
      <c r="CD84" s="125"/>
      <c r="CE84" s="125"/>
      <c r="CF84" s="125"/>
      <c r="CG84" s="125"/>
      <c r="CH84" s="125"/>
      <c r="CI84" s="125"/>
      <c r="CJ84" s="125"/>
      <c r="CK84" s="125"/>
      <c r="CL84" s="125"/>
      <c r="CM84" s="125"/>
      <c r="CN84" s="125"/>
      <c r="CO84" s="125"/>
      <c r="CP84" s="125"/>
      <c r="CQ84" s="125"/>
      <c r="CR84" s="125"/>
      <c r="CS84" s="125"/>
      <c r="CT84" s="125"/>
      <c r="CU84" s="125"/>
      <c r="CV84" s="125"/>
      <c r="CW84" s="125"/>
      <c r="CX84" s="125"/>
      <c r="CY84" s="125"/>
      <c r="CZ84" s="125"/>
      <c r="DA84" s="125"/>
      <c r="DB84" s="125"/>
      <c r="DC84" s="125"/>
      <c r="DD84" s="125"/>
      <c r="DE84" s="125"/>
      <c r="DF84" s="125"/>
      <c r="DG84" s="125"/>
      <c r="DH84" s="125"/>
      <c r="DI84" s="125"/>
      <c r="DJ84" s="125"/>
      <c r="DK84" s="125"/>
      <c r="DL84" s="125"/>
      <c r="DM84" s="125"/>
      <c r="DN84" s="125"/>
      <c r="DO84" s="125"/>
      <c r="DP84" s="125"/>
      <c r="DQ84" s="125"/>
      <c r="DR84" s="125"/>
      <c r="DS84" s="125"/>
      <c r="DT84" s="125"/>
      <c r="DU84" s="125"/>
      <c r="DV84" s="125"/>
      <c r="DW84" s="125"/>
      <c r="DX84" s="125"/>
      <c r="DY84" s="125"/>
      <c r="DZ84" s="125"/>
      <c r="EA84" s="125"/>
      <c r="EB84" s="125"/>
      <c r="EC84" s="125"/>
      <c r="ED84" s="125"/>
      <c r="EE84" s="125"/>
      <c r="EF84" s="125"/>
      <c r="EG84" s="125"/>
      <c r="EH84" s="125"/>
      <c r="EI84" s="125"/>
      <c r="EJ84" s="125"/>
      <c r="EK84" s="125"/>
      <c r="EL84" s="125"/>
      <c r="EM84" s="125"/>
      <c r="EN84" s="125"/>
      <c r="EO84" s="125"/>
      <c r="EP84" s="125"/>
      <c r="EQ84" s="125"/>
      <c r="ER84" s="125"/>
      <c r="ES84" s="125"/>
      <c r="ET84" s="125"/>
      <c r="EU84" s="125"/>
      <c r="EV84" s="125"/>
      <c r="EW84" s="125"/>
      <c r="EX84" s="125"/>
      <c r="EY84" s="125"/>
      <c r="EZ84" s="125"/>
      <c r="FA84" s="125"/>
      <c r="FB84" s="125"/>
      <c r="FC84" s="125"/>
      <c r="FD84" s="125"/>
    </row>
    <row r="85" s="38" customFormat="1" ht="18.75" customHeight="1">
      <c r="A85" s="125"/>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5"/>
      <c r="BR85" s="125"/>
      <c r="BS85" s="125"/>
      <c r="BT85" s="125"/>
      <c r="BU85" s="125"/>
      <c r="BV85" s="125"/>
      <c r="BW85" s="125"/>
      <c r="BX85" s="125"/>
      <c r="BY85" s="125"/>
      <c r="BZ85" s="125"/>
      <c r="CA85" s="125"/>
      <c r="CB85" s="125"/>
      <c r="CC85" s="125"/>
      <c r="CD85" s="125"/>
      <c r="CE85" s="125"/>
      <c r="CF85" s="125"/>
      <c r="CG85" s="125"/>
      <c r="CH85" s="125"/>
      <c r="CI85" s="125"/>
      <c r="CJ85" s="125"/>
      <c r="CK85" s="125"/>
      <c r="CL85" s="125"/>
      <c r="CM85" s="125"/>
      <c r="CN85" s="125"/>
      <c r="CO85" s="125"/>
      <c r="CP85" s="125"/>
      <c r="CQ85" s="125"/>
      <c r="CR85" s="125"/>
      <c r="CS85" s="125"/>
      <c r="CT85" s="125"/>
      <c r="CU85" s="125"/>
      <c r="CV85" s="125"/>
      <c r="CW85" s="125"/>
      <c r="CX85" s="125"/>
      <c r="CY85" s="125"/>
      <c r="CZ85" s="125"/>
      <c r="DA85" s="125"/>
      <c r="DB85" s="125"/>
      <c r="DC85" s="125"/>
      <c r="DD85" s="125"/>
      <c r="DE85" s="125"/>
      <c r="DF85" s="125"/>
      <c r="DG85" s="125"/>
      <c r="DH85" s="125"/>
      <c r="DI85" s="125"/>
      <c r="DJ85" s="125"/>
      <c r="DK85" s="125"/>
      <c r="DL85" s="125"/>
      <c r="DM85" s="125"/>
      <c r="DN85" s="125"/>
      <c r="DO85" s="125"/>
      <c r="DP85" s="125"/>
      <c r="DQ85" s="125"/>
      <c r="DR85" s="125"/>
      <c r="DS85" s="125"/>
      <c r="DT85" s="125"/>
      <c r="DU85" s="125"/>
      <c r="DV85" s="125"/>
      <c r="DW85" s="125"/>
      <c r="DX85" s="125"/>
      <c r="DY85" s="125"/>
      <c r="DZ85" s="125"/>
      <c r="EA85" s="125"/>
      <c r="EB85" s="125"/>
      <c r="EC85" s="125"/>
      <c r="ED85" s="125"/>
      <c r="EE85" s="125"/>
      <c r="EF85" s="125"/>
      <c r="EG85" s="125"/>
      <c r="EH85" s="125"/>
      <c r="EI85" s="125"/>
      <c r="EJ85" s="125"/>
      <c r="EK85" s="125"/>
      <c r="EL85" s="125"/>
      <c r="EM85" s="125"/>
      <c r="EN85" s="125"/>
      <c r="EO85" s="125"/>
      <c r="EP85" s="125"/>
      <c r="EQ85" s="125"/>
      <c r="ER85" s="125"/>
      <c r="ES85" s="125"/>
      <c r="ET85" s="125"/>
      <c r="EU85" s="125"/>
      <c r="EV85" s="125"/>
      <c r="EW85" s="125"/>
      <c r="EX85" s="125"/>
      <c r="EY85" s="125"/>
      <c r="EZ85" s="125"/>
      <c r="FA85" s="125"/>
      <c r="FB85" s="125"/>
      <c r="FC85" s="125"/>
      <c r="FD85" s="125"/>
    </row>
    <row r="86" s="38" customFormat="1" ht="18.75" customHeight="1">
      <c r="A86" s="125"/>
      <c r="B86" s="125"/>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125"/>
      <c r="BQ86" s="125"/>
      <c r="BR86" s="125"/>
      <c r="BS86" s="125"/>
      <c r="BT86" s="125"/>
      <c r="BU86" s="125"/>
      <c r="BV86" s="125"/>
      <c r="BW86" s="125"/>
      <c r="BX86" s="125"/>
      <c r="BY86" s="125"/>
      <c r="BZ86" s="125"/>
      <c r="CA86" s="125"/>
      <c r="CB86" s="125"/>
      <c r="CC86" s="125"/>
      <c r="CD86" s="125"/>
      <c r="CE86" s="125"/>
      <c r="CF86" s="125"/>
      <c r="CG86" s="125"/>
      <c r="CH86" s="125"/>
      <c r="CI86" s="125"/>
      <c r="CJ86" s="125"/>
      <c r="CK86" s="125"/>
      <c r="CL86" s="125"/>
      <c r="CM86" s="125"/>
      <c r="CN86" s="125"/>
      <c r="CO86" s="125"/>
      <c r="CP86" s="125"/>
      <c r="CQ86" s="125"/>
      <c r="CR86" s="125"/>
      <c r="CS86" s="125"/>
      <c r="CT86" s="125"/>
      <c r="CU86" s="125"/>
      <c r="CV86" s="125"/>
      <c r="CW86" s="125"/>
      <c r="CX86" s="125"/>
      <c r="CY86" s="125"/>
      <c r="CZ86" s="125"/>
      <c r="DA86" s="125"/>
      <c r="DB86" s="125"/>
      <c r="DC86" s="125"/>
      <c r="DD86" s="125"/>
      <c r="DE86" s="125"/>
      <c r="DF86" s="125"/>
      <c r="DG86" s="125"/>
      <c r="DH86" s="125"/>
      <c r="DI86" s="125"/>
      <c r="DJ86" s="125"/>
      <c r="DK86" s="125"/>
      <c r="DL86" s="125"/>
      <c r="DM86" s="125"/>
      <c r="DN86" s="125"/>
      <c r="DO86" s="125"/>
      <c r="DP86" s="125"/>
      <c r="DQ86" s="125"/>
      <c r="DR86" s="125"/>
      <c r="DS86" s="125"/>
      <c r="DT86" s="125"/>
      <c r="DU86" s="125"/>
      <c r="DV86" s="125"/>
      <c r="DW86" s="125"/>
      <c r="DX86" s="125"/>
      <c r="DY86" s="125"/>
      <c r="DZ86" s="125"/>
      <c r="EA86" s="125"/>
      <c r="EB86" s="125"/>
      <c r="EC86" s="125"/>
      <c r="ED86" s="125"/>
      <c r="EE86" s="125"/>
      <c r="EF86" s="125"/>
      <c r="EG86" s="125"/>
      <c r="EH86" s="125"/>
      <c r="EI86" s="125"/>
      <c r="EJ86" s="125"/>
      <c r="EK86" s="125"/>
      <c r="EL86" s="125"/>
      <c r="EM86" s="125"/>
      <c r="EN86" s="125"/>
      <c r="EO86" s="125"/>
      <c r="EP86" s="125"/>
      <c r="EQ86" s="125"/>
      <c r="ER86" s="125"/>
      <c r="ES86" s="125"/>
      <c r="ET86" s="125"/>
      <c r="EU86" s="125"/>
      <c r="EV86" s="125"/>
      <c r="EW86" s="125"/>
      <c r="EX86" s="125"/>
      <c r="EY86" s="125"/>
      <c r="EZ86" s="125"/>
      <c r="FA86" s="125"/>
      <c r="FB86" s="125"/>
      <c r="FC86" s="125"/>
      <c r="FD86" s="125"/>
    </row>
    <row r="87" s="38" customFormat="1" ht="18.75" customHeight="1">
      <c r="A87" s="125"/>
      <c r="B87" s="125"/>
      <c r="C87" s="125"/>
      <c r="D87" s="125"/>
      <c r="E87" s="125"/>
      <c r="F87" s="125"/>
      <c r="G87" s="125"/>
      <c r="H87" s="125"/>
      <c r="I87" s="125"/>
      <c r="J87" s="125"/>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5"/>
      <c r="BR87" s="125"/>
      <c r="BS87" s="125"/>
      <c r="BT87" s="125"/>
      <c r="BU87" s="125"/>
      <c r="BV87" s="125"/>
      <c r="BW87" s="125"/>
      <c r="BX87" s="125"/>
      <c r="BY87" s="125"/>
      <c r="BZ87" s="125"/>
      <c r="CA87" s="125"/>
      <c r="CB87" s="125"/>
      <c r="CC87" s="125"/>
      <c r="CD87" s="125"/>
      <c r="CE87" s="125"/>
      <c r="CF87" s="125"/>
      <c r="CG87" s="125"/>
      <c r="CH87" s="125"/>
      <c r="CI87" s="125"/>
      <c r="CJ87" s="125"/>
      <c r="CK87" s="125"/>
      <c r="CL87" s="125"/>
      <c r="CM87" s="125"/>
      <c r="CN87" s="125"/>
      <c r="CO87" s="125"/>
      <c r="CP87" s="125"/>
      <c r="CQ87" s="125"/>
      <c r="CR87" s="125"/>
      <c r="CS87" s="125"/>
      <c r="CT87" s="125"/>
      <c r="CU87" s="125"/>
      <c r="CV87" s="125"/>
      <c r="CW87" s="125"/>
      <c r="CX87" s="125"/>
      <c r="CY87" s="125"/>
      <c r="CZ87" s="125"/>
      <c r="DA87" s="125"/>
      <c r="DB87" s="125"/>
      <c r="DC87" s="125"/>
      <c r="DD87" s="125"/>
      <c r="DE87" s="125"/>
      <c r="DF87" s="125"/>
      <c r="DG87" s="125"/>
      <c r="DH87" s="125"/>
      <c r="DI87" s="125"/>
      <c r="DJ87" s="125"/>
      <c r="DK87" s="125"/>
      <c r="DL87" s="125"/>
      <c r="DM87" s="125"/>
      <c r="DN87" s="125"/>
      <c r="DO87" s="125"/>
      <c r="DP87" s="125"/>
      <c r="DQ87" s="125"/>
      <c r="DR87" s="125"/>
      <c r="DS87" s="125"/>
      <c r="DT87" s="125"/>
      <c r="DU87" s="125"/>
      <c r="DV87" s="125"/>
      <c r="DW87" s="125"/>
      <c r="DX87" s="125"/>
      <c r="DY87" s="125"/>
      <c r="DZ87" s="125"/>
      <c r="EA87" s="125"/>
      <c r="EB87" s="125"/>
      <c r="EC87" s="125"/>
      <c r="ED87" s="125"/>
      <c r="EE87" s="125"/>
      <c r="EF87" s="125"/>
      <c r="EG87" s="125"/>
      <c r="EH87" s="125"/>
      <c r="EI87" s="125"/>
      <c r="EJ87" s="125"/>
      <c r="EK87" s="125"/>
      <c r="EL87" s="125"/>
      <c r="EM87" s="125"/>
      <c r="EN87" s="125"/>
      <c r="EO87" s="125"/>
      <c r="EP87" s="125"/>
      <c r="EQ87" s="125"/>
      <c r="ER87" s="125"/>
      <c r="ES87" s="125"/>
      <c r="ET87" s="125"/>
      <c r="EU87" s="125"/>
      <c r="EV87" s="125"/>
      <c r="EW87" s="125"/>
      <c r="EX87" s="125"/>
      <c r="EY87" s="125"/>
      <c r="EZ87" s="125"/>
      <c r="FA87" s="125"/>
      <c r="FB87" s="125"/>
      <c r="FC87" s="125"/>
      <c r="FD87" s="125"/>
    </row>
    <row r="88" s="38" customFormat="1" ht="18.75" customHeight="1">
      <c r="A88" s="125"/>
      <c r="B88" s="125"/>
      <c r="C88" s="125"/>
      <c r="D88" s="125"/>
      <c r="E88" s="125"/>
      <c r="F88" s="125"/>
      <c r="G88" s="125"/>
      <c r="H88" s="125"/>
      <c r="I88" s="125"/>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P88" s="125"/>
      <c r="BQ88" s="125"/>
      <c r="BR88" s="125"/>
      <c r="BS88" s="125"/>
      <c r="BT88" s="125"/>
      <c r="BU88" s="125"/>
      <c r="BV88" s="125"/>
      <c r="BW88" s="125"/>
      <c r="BX88" s="125"/>
      <c r="BY88" s="125"/>
      <c r="BZ88" s="125"/>
      <c r="CA88" s="125"/>
      <c r="CB88" s="125"/>
      <c r="CC88" s="125"/>
      <c r="CD88" s="125"/>
      <c r="CE88" s="125"/>
      <c r="CF88" s="125"/>
      <c r="CG88" s="125"/>
      <c r="CH88" s="125"/>
      <c r="CI88" s="125"/>
      <c r="CJ88" s="125"/>
      <c r="CK88" s="125"/>
      <c r="CL88" s="125"/>
      <c r="CM88" s="125"/>
      <c r="CN88" s="125"/>
      <c r="CO88" s="125"/>
      <c r="CP88" s="125"/>
      <c r="CQ88" s="125"/>
      <c r="CR88" s="125"/>
      <c r="CS88" s="125"/>
      <c r="CT88" s="125"/>
      <c r="CU88" s="125"/>
      <c r="CV88" s="125"/>
      <c r="CW88" s="125"/>
      <c r="CX88" s="125"/>
      <c r="CY88" s="125"/>
      <c r="CZ88" s="125"/>
      <c r="DA88" s="125"/>
      <c r="DB88" s="125"/>
      <c r="DC88" s="125"/>
      <c r="DD88" s="125"/>
      <c r="DE88" s="125"/>
      <c r="DF88" s="125"/>
      <c r="DG88" s="125"/>
      <c r="DH88" s="125"/>
      <c r="DI88" s="125"/>
      <c r="DJ88" s="125"/>
      <c r="DK88" s="125"/>
      <c r="DL88" s="125"/>
      <c r="DM88" s="125"/>
      <c r="DN88" s="125"/>
      <c r="DO88" s="125"/>
      <c r="DP88" s="125"/>
      <c r="DQ88" s="125"/>
      <c r="DR88" s="125"/>
      <c r="DS88" s="125"/>
      <c r="DT88" s="125"/>
      <c r="DU88" s="125"/>
      <c r="DV88" s="125"/>
      <c r="DW88" s="125"/>
      <c r="DX88" s="125"/>
      <c r="DY88" s="125"/>
      <c r="DZ88" s="125"/>
      <c r="EA88" s="125"/>
      <c r="EB88" s="125"/>
      <c r="EC88" s="125"/>
      <c r="ED88" s="125"/>
      <c r="EE88" s="125"/>
      <c r="EF88" s="125"/>
      <c r="EG88" s="125"/>
      <c r="EH88" s="125"/>
      <c r="EI88" s="125"/>
      <c r="EJ88" s="125"/>
      <c r="EK88" s="125"/>
      <c r="EL88" s="125"/>
      <c r="EM88" s="125"/>
      <c r="EN88" s="125"/>
      <c r="EO88" s="125"/>
      <c r="EP88" s="125"/>
      <c r="EQ88" s="125"/>
      <c r="ER88" s="125"/>
      <c r="ES88" s="125"/>
      <c r="ET88" s="125"/>
      <c r="EU88" s="125"/>
      <c r="EV88" s="125"/>
      <c r="EW88" s="125"/>
      <c r="EX88" s="125"/>
      <c r="EY88" s="125"/>
      <c r="EZ88" s="125"/>
      <c r="FA88" s="125"/>
      <c r="FB88" s="125"/>
      <c r="FC88" s="125"/>
      <c r="FD88" s="125"/>
    </row>
    <row r="89" s="38" customFormat="1" ht="18.75" customHeight="1">
      <c r="A89" s="125"/>
      <c r="B89" s="125"/>
      <c r="C89" s="125"/>
      <c r="D89" s="125"/>
      <c r="E89" s="125"/>
      <c r="F89" s="125"/>
      <c r="G89" s="125"/>
      <c r="H89" s="125"/>
      <c r="I89" s="125"/>
      <c r="J89" s="125"/>
      <c r="K89" s="125"/>
      <c r="L89" s="125"/>
      <c r="M89" s="125"/>
      <c r="N89" s="125"/>
      <c r="O89" s="125"/>
      <c r="P89" s="125"/>
      <c r="Q89" s="125"/>
      <c r="R89" s="125"/>
      <c r="S89" s="125"/>
      <c r="T89" s="1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c r="BO89" s="125"/>
      <c r="BP89" s="125"/>
      <c r="BQ89" s="125"/>
      <c r="BR89" s="125"/>
      <c r="BS89" s="125"/>
      <c r="BT89" s="125"/>
      <c r="BU89" s="125"/>
      <c r="BV89" s="125"/>
      <c r="BW89" s="125"/>
      <c r="BX89" s="125"/>
      <c r="BY89" s="125"/>
      <c r="BZ89" s="125"/>
      <c r="CA89" s="125"/>
      <c r="CB89" s="125"/>
      <c r="CC89" s="125"/>
      <c r="CD89" s="125"/>
      <c r="CE89" s="125"/>
      <c r="CF89" s="125"/>
      <c r="CG89" s="125"/>
      <c r="CH89" s="125"/>
      <c r="CI89" s="125"/>
      <c r="CJ89" s="125"/>
      <c r="CK89" s="125"/>
      <c r="CL89" s="125"/>
      <c r="CM89" s="125"/>
      <c r="CN89" s="125"/>
      <c r="CO89" s="125"/>
      <c r="CP89" s="125"/>
      <c r="CQ89" s="125"/>
      <c r="CR89" s="125"/>
      <c r="CS89" s="125"/>
      <c r="CT89" s="125"/>
      <c r="CU89" s="125"/>
      <c r="CV89" s="125"/>
      <c r="CW89" s="125"/>
      <c r="CX89" s="125"/>
      <c r="CY89" s="125"/>
      <c r="CZ89" s="125"/>
      <c r="DA89" s="125"/>
      <c r="DB89" s="125"/>
      <c r="DC89" s="125"/>
      <c r="DD89" s="125"/>
      <c r="DE89" s="125"/>
      <c r="DF89" s="125"/>
      <c r="DG89" s="125"/>
      <c r="DH89" s="125"/>
      <c r="DI89" s="125"/>
      <c r="DJ89" s="125"/>
      <c r="DK89" s="125"/>
      <c r="DL89" s="125"/>
      <c r="DM89" s="125"/>
      <c r="DN89" s="125"/>
      <c r="DO89" s="125"/>
      <c r="DP89" s="125"/>
      <c r="DQ89" s="125"/>
      <c r="DR89" s="125"/>
      <c r="DS89" s="125"/>
      <c r="DT89" s="125"/>
      <c r="DU89" s="125"/>
      <c r="DV89" s="125"/>
      <c r="DW89" s="125"/>
      <c r="DX89" s="125"/>
      <c r="DY89" s="125"/>
      <c r="DZ89" s="125"/>
      <c r="EA89" s="125"/>
      <c r="EB89" s="125"/>
      <c r="EC89" s="125"/>
      <c r="ED89" s="125"/>
      <c r="EE89" s="125"/>
      <c r="EF89" s="125"/>
      <c r="EG89" s="125"/>
      <c r="EH89" s="125"/>
      <c r="EI89" s="125"/>
      <c r="EJ89" s="125"/>
      <c r="EK89" s="125"/>
      <c r="EL89" s="125"/>
      <c r="EM89" s="125"/>
      <c r="EN89" s="125"/>
      <c r="EO89" s="125"/>
      <c r="EP89" s="125"/>
      <c r="EQ89" s="125"/>
      <c r="ER89" s="125"/>
      <c r="ES89" s="125"/>
      <c r="ET89" s="125"/>
      <c r="EU89" s="125"/>
      <c r="EV89" s="125"/>
      <c r="EW89" s="125"/>
      <c r="EX89" s="125"/>
      <c r="EY89" s="125"/>
      <c r="EZ89" s="125"/>
      <c r="FA89" s="125"/>
      <c r="FB89" s="125"/>
      <c r="FC89" s="125"/>
      <c r="FD89" s="125"/>
    </row>
    <row r="90" s="38" customFormat="1" ht="18.75" customHeight="1">
      <c r="A90" s="125"/>
      <c r="B90" s="125"/>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c r="BO90" s="125"/>
      <c r="BP90" s="125"/>
      <c r="BQ90" s="125"/>
      <c r="BR90" s="125"/>
      <c r="BS90" s="125"/>
      <c r="BT90" s="125"/>
      <c r="BU90" s="125"/>
      <c r="BV90" s="125"/>
      <c r="BW90" s="125"/>
      <c r="BX90" s="125"/>
      <c r="BY90" s="125"/>
      <c r="BZ90" s="125"/>
      <c r="CA90" s="125"/>
      <c r="CB90" s="125"/>
      <c r="CC90" s="125"/>
      <c r="CD90" s="125"/>
      <c r="CE90" s="125"/>
      <c r="CF90" s="125"/>
      <c r="CG90" s="125"/>
      <c r="CH90" s="125"/>
      <c r="CI90" s="125"/>
      <c r="CJ90" s="125"/>
      <c r="CK90" s="125"/>
      <c r="CL90" s="125"/>
      <c r="CM90" s="125"/>
      <c r="CN90" s="125"/>
      <c r="CO90" s="125"/>
      <c r="CP90" s="125"/>
      <c r="CQ90" s="125"/>
      <c r="CR90" s="125"/>
      <c r="CS90" s="125"/>
      <c r="CT90" s="125"/>
      <c r="CU90" s="125"/>
      <c r="CV90" s="125"/>
      <c r="CW90" s="125"/>
      <c r="CX90" s="125"/>
      <c r="CY90" s="125"/>
      <c r="CZ90" s="125"/>
      <c r="DA90" s="125"/>
      <c r="DB90" s="125"/>
      <c r="DC90" s="125"/>
      <c r="DD90" s="125"/>
      <c r="DE90" s="125"/>
      <c r="DF90" s="125"/>
      <c r="DG90" s="125"/>
      <c r="DH90" s="125"/>
      <c r="DI90" s="125"/>
      <c r="DJ90" s="125"/>
      <c r="DK90" s="125"/>
      <c r="DL90" s="125"/>
      <c r="DM90" s="125"/>
      <c r="DN90" s="125"/>
      <c r="DO90" s="125"/>
      <c r="DP90" s="125"/>
      <c r="DQ90" s="125"/>
      <c r="DR90" s="125"/>
      <c r="DS90" s="125"/>
      <c r="DT90" s="125"/>
      <c r="DU90" s="125"/>
      <c r="DV90" s="125"/>
      <c r="DW90" s="125"/>
      <c r="DX90" s="125"/>
      <c r="DY90" s="125"/>
      <c r="DZ90" s="125"/>
      <c r="EA90" s="125"/>
      <c r="EB90" s="125"/>
      <c r="EC90" s="125"/>
      <c r="ED90" s="125"/>
      <c r="EE90" s="125"/>
      <c r="EF90" s="125"/>
      <c r="EG90" s="125"/>
      <c r="EH90" s="125"/>
      <c r="EI90" s="125"/>
      <c r="EJ90" s="125"/>
      <c r="EK90" s="125"/>
      <c r="EL90" s="125"/>
      <c r="EM90" s="125"/>
      <c r="EN90" s="125"/>
      <c r="EO90" s="125"/>
      <c r="EP90" s="125"/>
      <c r="EQ90" s="125"/>
      <c r="ER90" s="125"/>
      <c r="ES90" s="125"/>
      <c r="ET90" s="125"/>
      <c r="EU90" s="125"/>
      <c r="EV90" s="125"/>
      <c r="EW90" s="125"/>
      <c r="EX90" s="125"/>
      <c r="EY90" s="125"/>
      <c r="EZ90" s="125"/>
      <c r="FA90" s="125"/>
      <c r="FB90" s="125"/>
      <c r="FC90" s="125"/>
      <c r="FD90" s="125"/>
    </row>
    <row r="91" s="38" customFormat="1" ht="18.75" customHeight="1">
      <c r="A91" s="125"/>
      <c r="B91" s="125"/>
      <c r="C91" s="125"/>
      <c r="D91" s="125"/>
      <c r="E91" s="125"/>
      <c r="F91" s="125"/>
      <c r="G91" s="125"/>
      <c r="H91" s="125"/>
      <c r="I91" s="125"/>
      <c r="J91" s="125"/>
      <c r="K91" s="125"/>
      <c r="L91" s="125"/>
      <c r="M91" s="125"/>
      <c r="N91" s="125"/>
      <c r="O91" s="125"/>
      <c r="P91" s="125"/>
      <c r="Q91" s="125"/>
      <c r="R91" s="125"/>
      <c r="S91" s="125"/>
      <c r="T91" s="125"/>
      <c r="U91" s="125"/>
      <c r="V91" s="125"/>
      <c r="W91" s="125"/>
      <c r="X91" s="125"/>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5"/>
      <c r="BR91" s="125"/>
      <c r="BS91" s="125"/>
      <c r="BT91" s="125"/>
      <c r="BU91" s="125"/>
      <c r="BV91" s="125"/>
      <c r="BW91" s="125"/>
      <c r="BX91" s="125"/>
      <c r="BY91" s="125"/>
      <c r="BZ91" s="125"/>
      <c r="CA91" s="125"/>
      <c r="CB91" s="125"/>
      <c r="CC91" s="125"/>
      <c r="CD91" s="125"/>
      <c r="CE91" s="125"/>
      <c r="CF91" s="125"/>
      <c r="CG91" s="125"/>
      <c r="CH91" s="125"/>
      <c r="CI91" s="125"/>
      <c r="CJ91" s="125"/>
      <c r="CK91" s="125"/>
      <c r="CL91" s="125"/>
      <c r="CM91" s="125"/>
      <c r="CN91" s="125"/>
      <c r="CO91" s="125"/>
      <c r="CP91" s="125"/>
      <c r="CQ91" s="125"/>
      <c r="CR91" s="125"/>
      <c r="CS91" s="125"/>
      <c r="CT91" s="125"/>
      <c r="CU91" s="125"/>
      <c r="CV91" s="125"/>
      <c r="CW91" s="125"/>
      <c r="CX91" s="125"/>
      <c r="CY91" s="125"/>
      <c r="CZ91" s="125"/>
      <c r="DA91" s="125"/>
      <c r="DB91" s="125"/>
      <c r="DC91" s="125"/>
      <c r="DD91" s="125"/>
      <c r="DE91" s="125"/>
      <c r="DF91" s="125"/>
      <c r="DG91" s="125"/>
      <c r="DH91" s="125"/>
      <c r="DI91" s="125"/>
      <c r="DJ91" s="125"/>
      <c r="DK91" s="125"/>
      <c r="DL91" s="125"/>
      <c r="DM91" s="125"/>
      <c r="DN91" s="125"/>
      <c r="DO91" s="125"/>
      <c r="DP91" s="125"/>
      <c r="DQ91" s="125"/>
      <c r="DR91" s="125"/>
      <c r="DS91" s="125"/>
      <c r="DT91" s="125"/>
      <c r="DU91" s="125"/>
      <c r="DV91" s="125"/>
      <c r="DW91" s="125"/>
      <c r="DX91" s="125"/>
      <c r="DY91" s="125"/>
      <c r="DZ91" s="125"/>
      <c r="EA91" s="125"/>
      <c r="EB91" s="125"/>
      <c r="EC91" s="125"/>
      <c r="ED91" s="125"/>
      <c r="EE91" s="125"/>
      <c r="EF91" s="125"/>
      <c r="EG91" s="125"/>
      <c r="EH91" s="125"/>
      <c r="EI91" s="125"/>
      <c r="EJ91" s="125"/>
      <c r="EK91" s="125"/>
      <c r="EL91" s="125"/>
      <c r="EM91" s="125"/>
      <c r="EN91" s="125"/>
      <c r="EO91" s="125"/>
      <c r="EP91" s="125"/>
      <c r="EQ91" s="125"/>
      <c r="ER91" s="125"/>
      <c r="ES91" s="125"/>
      <c r="ET91" s="125"/>
      <c r="EU91" s="125"/>
      <c r="EV91" s="125"/>
      <c r="EW91" s="125"/>
      <c r="EX91" s="125"/>
      <c r="EY91" s="125"/>
      <c r="EZ91" s="125"/>
      <c r="FA91" s="125"/>
      <c r="FB91" s="125"/>
      <c r="FC91" s="125"/>
      <c r="FD91" s="125"/>
    </row>
    <row r="92" s="38" customFormat="1" ht="18.75" customHeight="1">
      <c r="A92" s="125"/>
      <c r="B92" s="125"/>
      <c r="C92" s="125"/>
      <c r="D92" s="125"/>
      <c r="E92" s="125"/>
      <c r="F92" s="125"/>
      <c r="G92" s="125"/>
      <c r="H92" s="125"/>
      <c r="I92" s="125"/>
      <c r="J92" s="125"/>
      <c r="K92" s="125"/>
      <c r="L92" s="125"/>
      <c r="M92" s="125"/>
      <c r="N92" s="125"/>
      <c r="O92" s="125"/>
      <c r="P92" s="125"/>
      <c r="Q92" s="125"/>
      <c r="R92" s="125"/>
      <c r="S92" s="125"/>
      <c r="T92" s="125"/>
      <c r="U92" s="125"/>
      <c r="V92" s="125"/>
      <c r="W92" s="125"/>
      <c r="X92" s="125"/>
      <c r="Y92" s="125"/>
      <c r="Z92" s="125"/>
      <c r="AA92" s="125"/>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25"/>
      <c r="BR92" s="125"/>
      <c r="BS92" s="125"/>
      <c r="BT92" s="125"/>
      <c r="BU92" s="125"/>
      <c r="BV92" s="125"/>
      <c r="BW92" s="125"/>
      <c r="BX92" s="125"/>
      <c r="BY92" s="125"/>
      <c r="BZ92" s="125"/>
      <c r="CA92" s="125"/>
      <c r="CB92" s="125"/>
      <c r="CC92" s="125"/>
      <c r="CD92" s="125"/>
      <c r="CE92" s="125"/>
      <c r="CF92" s="125"/>
      <c r="CG92" s="125"/>
      <c r="CH92" s="125"/>
      <c r="CI92" s="125"/>
      <c r="CJ92" s="125"/>
      <c r="CK92" s="125"/>
      <c r="CL92" s="125"/>
      <c r="CM92" s="125"/>
      <c r="CN92" s="125"/>
      <c r="CO92" s="125"/>
      <c r="CP92" s="125"/>
      <c r="CQ92" s="125"/>
      <c r="CR92" s="125"/>
      <c r="CS92" s="125"/>
      <c r="CT92" s="125"/>
      <c r="CU92" s="125"/>
      <c r="CV92" s="125"/>
      <c r="CW92" s="125"/>
      <c r="CX92" s="125"/>
      <c r="CY92" s="125"/>
      <c r="CZ92" s="125"/>
      <c r="DA92" s="125"/>
      <c r="DB92" s="125"/>
      <c r="DC92" s="125"/>
      <c r="DD92" s="125"/>
      <c r="DE92" s="125"/>
      <c r="DF92" s="125"/>
      <c r="DG92" s="125"/>
      <c r="DH92" s="125"/>
      <c r="DI92" s="125"/>
      <c r="DJ92" s="125"/>
      <c r="DK92" s="125"/>
      <c r="DL92" s="125"/>
      <c r="DM92" s="125"/>
      <c r="DN92" s="125"/>
      <c r="DO92" s="125"/>
      <c r="DP92" s="125"/>
      <c r="DQ92" s="125"/>
      <c r="DR92" s="125"/>
      <c r="DS92" s="125"/>
      <c r="DT92" s="125"/>
      <c r="DU92" s="125"/>
      <c r="DV92" s="125"/>
      <c r="DW92" s="125"/>
      <c r="DX92" s="125"/>
      <c r="DY92" s="125"/>
      <c r="DZ92" s="125"/>
      <c r="EA92" s="125"/>
      <c r="EB92" s="125"/>
      <c r="EC92" s="125"/>
      <c r="ED92" s="125"/>
      <c r="EE92" s="125"/>
      <c r="EF92" s="125"/>
      <c r="EG92" s="125"/>
      <c r="EH92" s="125"/>
      <c r="EI92" s="125"/>
      <c r="EJ92" s="125"/>
      <c r="EK92" s="125"/>
      <c r="EL92" s="125"/>
      <c r="EM92" s="125"/>
      <c r="EN92" s="125"/>
      <c r="EO92" s="125"/>
      <c r="EP92" s="125"/>
      <c r="EQ92" s="125"/>
      <c r="ER92" s="125"/>
      <c r="ES92" s="125"/>
      <c r="ET92" s="125"/>
      <c r="EU92" s="125"/>
      <c r="EV92" s="125"/>
      <c r="EW92" s="125"/>
      <c r="EX92" s="125"/>
      <c r="EY92" s="125"/>
      <c r="EZ92" s="125"/>
      <c r="FA92" s="125"/>
      <c r="FB92" s="125"/>
      <c r="FC92" s="125"/>
      <c r="FD92" s="125"/>
    </row>
    <row r="93" s="38" customFormat="1" ht="18.75" customHeight="1">
      <c r="A93" s="125"/>
      <c r="B93" s="125"/>
      <c r="C93" s="125"/>
      <c r="D93" s="125"/>
      <c r="E93" s="125"/>
      <c r="F93" s="125"/>
      <c r="G93" s="125"/>
      <c r="H93" s="125"/>
      <c r="I93" s="125"/>
      <c r="J93" s="125"/>
      <c r="K93" s="125"/>
      <c r="L93" s="125"/>
      <c r="M93" s="125"/>
      <c r="N93" s="125"/>
      <c r="O93" s="125"/>
      <c r="P93" s="125"/>
      <c r="Q93" s="125"/>
      <c r="R93" s="125"/>
      <c r="S93" s="125"/>
      <c r="T93" s="125"/>
      <c r="U93" s="125"/>
      <c r="V93" s="125"/>
      <c r="W93" s="125"/>
      <c r="X93" s="125"/>
      <c r="Y93" s="125"/>
      <c r="Z93" s="125"/>
      <c r="AA93" s="125"/>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5"/>
      <c r="BR93" s="125"/>
      <c r="BS93" s="125"/>
      <c r="BT93" s="125"/>
      <c r="BU93" s="125"/>
      <c r="BV93" s="125"/>
      <c r="BW93" s="125"/>
      <c r="BX93" s="125"/>
      <c r="BY93" s="125"/>
      <c r="BZ93" s="125"/>
      <c r="CA93" s="125"/>
      <c r="CB93" s="125"/>
      <c r="CC93" s="125"/>
      <c r="CD93" s="125"/>
      <c r="CE93" s="125"/>
      <c r="CF93" s="125"/>
      <c r="CG93" s="125"/>
      <c r="CH93" s="125"/>
      <c r="CI93" s="125"/>
      <c r="CJ93" s="125"/>
      <c r="CK93" s="125"/>
      <c r="CL93" s="125"/>
      <c r="CM93" s="125"/>
      <c r="CN93" s="125"/>
      <c r="CO93" s="125"/>
      <c r="CP93" s="125"/>
      <c r="CQ93" s="125"/>
      <c r="CR93" s="125"/>
      <c r="CS93" s="125"/>
      <c r="CT93" s="125"/>
      <c r="CU93" s="125"/>
      <c r="CV93" s="125"/>
      <c r="CW93" s="125"/>
      <c r="CX93" s="125"/>
      <c r="CY93" s="125"/>
      <c r="CZ93" s="125"/>
      <c r="DA93" s="125"/>
      <c r="DB93" s="125"/>
      <c r="DC93" s="125"/>
      <c r="DD93" s="125"/>
      <c r="DE93" s="125"/>
      <c r="DF93" s="125"/>
      <c r="DG93" s="125"/>
      <c r="DH93" s="125"/>
      <c r="DI93" s="125"/>
      <c r="DJ93" s="125"/>
      <c r="DK93" s="125"/>
      <c r="DL93" s="125"/>
      <c r="DM93" s="125"/>
      <c r="DN93" s="125"/>
      <c r="DO93" s="125"/>
      <c r="DP93" s="125"/>
      <c r="DQ93" s="125"/>
      <c r="DR93" s="125"/>
      <c r="DS93" s="125"/>
      <c r="DT93" s="125"/>
      <c r="DU93" s="125"/>
      <c r="DV93" s="125"/>
      <c r="DW93" s="125"/>
      <c r="DX93" s="125"/>
      <c r="DY93" s="125"/>
      <c r="DZ93" s="125"/>
      <c r="EA93" s="125"/>
      <c r="EB93" s="125"/>
      <c r="EC93" s="125"/>
      <c r="ED93" s="125"/>
      <c r="EE93" s="125"/>
      <c r="EF93" s="125"/>
      <c r="EG93" s="125"/>
      <c r="EH93" s="125"/>
      <c r="EI93" s="125"/>
      <c r="EJ93" s="125"/>
      <c r="EK93" s="125"/>
      <c r="EL93" s="125"/>
      <c r="EM93" s="125"/>
      <c r="EN93" s="125"/>
      <c r="EO93" s="125"/>
      <c r="EP93" s="125"/>
      <c r="EQ93" s="125"/>
      <c r="ER93" s="125"/>
      <c r="ES93" s="125"/>
      <c r="ET93" s="125"/>
      <c r="EU93" s="125"/>
      <c r="EV93" s="125"/>
      <c r="EW93" s="125"/>
      <c r="EX93" s="125"/>
      <c r="EY93" s="125"/>
      <c r="EZ93" s="125"/>
      <c r="FA93" s="125"/>
      <c r="FB93" s="125"/>
      <c r="FC93" s="125"/>
      <c r="FD93" s="125"/>
    </row>
    <row r="94" s="38" customFormat="1" ht="18.75" customHeight="1">
      <c r="A94" s="125"/>
      <c r="B94" s="125"/>
      <c r="C94" s="125"/>
      <c r="D94" s="125"/>
      <c r="E94" s="125"/>
      <c r="F94" s="125"/>
      <c r="G94" s="125"/>
      <c r="H94" s="125"/>
      <c r="I94" s="125"/>
      <c r="J94" s="125"/>
      <c r="K94" s="125"/>
      <c r="L94" s="125"/>
      <c r="M94" s="125"/>
      <c r="N94" s="125"/>
      <c r="O94" s="125"/>
      <c r="P94" s="125"/>
      <c r="Q94" s="125"/>
      <c r="R94" s="125"/>
      <c r="S94" s="125"/>
      <c r="T94" s="125"/>
      <c r="U94" s="125"/>
      <c r="V94" s="125"/>
      <c r="W94" s="125"/>
      <c r="X94" s="125"/>
      <c r="Y94" s="125"/>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5"/>
      <c r="BR94" s="125"/>
      <c r="BS94" s="125"/>
      <c r="BT94" s="125"/>
      <c r="BU94" s="125"/>
      <c r="BV94" s="125"/>
      <c r="BW94" s="125"/>
      <c r="BX94" s="125"/>
      <c r="BY94" s="125"/>
      <c r="BZ94" s="125"/>
      <c r="CA94" s="125"/>
      <c r="CB94" s="125"/>
      <c r="CC94" s="125"/>
      <c r="CD94" s="125"/>
      <c r="CE94" s="125"/>
      <c r="CF94" s="125"/>
      <c r="CG94" s="125"/>
      <c r="CH94" s="125"/>
      <c r="CI94" s="125"/>
      <c r="CJ94" s="125"/>
      <c r="CK94" s="125"/>
      <c r="CL94" s="125"/>
      <c r="CM94" s="125"/>
      <c r="CN94" s="125"/>
      <c r="CO94" s="125"/>
      <c r="CP94" s="125"/>
      <c r="CQ94" s="125"/>
      <c r="CR94" s="125"/>
      <c r="CS94" s="125"/>
      <c r="CT94" s="125"/>
      <c r="CU94" s="125"/>
      <c r="CV94" s="125"/>
      <c r="CW94" s="125"/>
      <c r="CX94" s="125"/>
      <c r="CY94" s="125"/>
      <c r="CZ94" s="125"/>
      <c r="DA94" s="125"/>
      <c r="DB94" s="125"/>
      <c r="DC94" s="125"/>
      <c r="DD94" s="125"/>
      <c r="DE94" s="125"/>
      <c r="DF94" s="125"/>
      <c r="DG94" s="125"/>
      <c r="DH94" s="125"/>
      <c r="DI94" s="125"/>
      <c r="DJ94" s="125"/>
      <c r="DK94" s="125"/>
      <c r="DL94" s="125"/>
      <c r="DM94" s="125"/>
      <c r="DN94" s="125"/>
      <c r="DO94" s="125"/>
      <c r="DP94" s="125"/>
      <c r="DQ94" s="125"/>
      <c r="DR94" s="125"/>
      <c r="DS94" s="125"/>
      <c r="DT94" s="125"/>
      <c r="DU94" s="125"/>
      <c r="DV94" s="125"/>
      <c r="DW94" s="125"/>
      <c r="DX94" s="125"/>
      <c r="DY94" s="125"/>
      <c r="DZ94" s="125"/>
      <c r="EA94" s="125"/>
      <c r="EB94" s="125"/>
      <c r="EC94" s="125"/>
      <c r="ED94" s="125"/>
      <c r="EE94" s="125"/>
      <c r="EF94" s="125"/>
      <c r="EG94" s="125"/>
      <c r="EH94" s="125"/>
      <c r="EI94" s="125"/>
      <c r="EJ94" s="125"/>
      <c r="EK94" s="125"/>
      <c r="EL94" s="125"/>
      <c r="EM94" s="125"/>
      <c r="EN94" s="125"/>
      <c r="EO94" s="125"/>
      <c r="EP94" s="125"/>
      <c r="EQ94" s="125"/>
      <c r="ER94" s="125"/>
      <c r="ES94" s="125"/>
      <c r="ET94" s="125"/>
      <c r="EU94" s="125"/>
      <c r="EV94" s="125"/>
      <c r="EW94" s="125"/>
      <c r="EX94" s="125"/>
      <c r="EY94" s="125"/>
      <c r="EZ94" s="125"/>
      <c r="FA94" s="125"/>
      <c r="FB94" s="125"/>
      <c r="FC94" s="125"/>
      <c r="FD94" s="125"/>
    </row>
    <row r="95" s="38" customFormat="1" ht="18.75" customHeight="1">
      <c r="A95" s="125"/>
      <c r="B95" s="125"/>
      <c r="C95" s="125"/>
      <c r="D95" s="125"/>
      <c r="E95" s="125"/>
      <c r="F95" s="125"/>
      <c r="G95" s="125"/>
      <c r="H95" s="125"/>
      <c r="I95" s="125"/>
      <c r="J95" s="125"/>
      <c r="K95" s="125"/>
      <c r="L95" s="125"/>
      <c r="M95" s="125"/>
      <c r="N95" s="125"/>
      <c r="O95" s="125"/>
      <c r="P95" s="125"/>
      <c r="Q95" s="125"/>
      <c r="R95" s="125"/>
      <c r="S95" s="125"/>
      <c r="T95" s="125"/>
      <c r="U95" s="125"/>
      <c r="V95" s="125"/>
      <c r="W95" s="125"/>
      <c r="X95" s="125"/>
      <c r="Y95" s="125"/>
      <c r="Z95" s="125"/>
      <c r="AA95" s="125"/>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c r="BK95" s="125"/>
      <c r="BL95" s="125"/>
      <c r="BM95" s="125"/>
      <c r="BN95" s="125"/>
      <c r="BO95" s="125"/>
      <c r="BP95" s="125"/>
      <c r="BQ95" s="125"/>
      <c r="BR95" s="125"/>
      <c r="BS95" s="125"/>
      <c r="BT95" s="125"/>
      <c r="BU95" s="125"/>
      <c r="BV95" s="125"/>
      <c r="BW95" s="125"/>
      <c r="BX95" s="125"/>
      <c r="BY95" s="125"/>
      <c r="BZ95" s="125"/>
      <c r="CA95" s="125"/>
      <c r="CB95" s="125"/>
      <c r="CC95" s="125"/>
      <c r="CD95" s="125"/>
      <c r="CE95" s="125"/>
      <c r="CF95" s="125"/>
      <c r="CG95" s="125"/>
      <c r="CH95" s="125"/>
      <c r="CI95" s="125"/>
      <c r="CJ95" s="125"/>
      <c r="CK95" s="125"/>
      <c r="CL95" s="125"/>
      <c r="CM95" s="125"/>
      <c r="CN95" s="125"/>
      <c r="CO95" s="125"/>
      <c r="CP95" s="125"/>
      <c r="CQ95" s="125"/>
      <c r="CR95" s="125"/>
      <c r="CS95" s="125"/>
      <c r="CT95" s="125"/>
      <c r="CU95" s="125"/>
      <c r="CV95" s="125"/>
      <c r="CW95" s="125"/>
      <c r="CX95" s="125"/>
      <c r="CY95" s="125"/>
      <c r="CZ95" s="125"/>
      <c r="DA95" s="125"/>
      <c r="DB95" s="125"/>
      <c r="DC95" s="125"/>
      <c r="DD95" s="125"/>
      <c r="DE95" s="125"/>
      <c r="DF95" s="125"/>
      <c r="DG95" s="125"/>
      <c r="DH95" s="125"/>
      <c r="DI95" s="125"/>
      <c r="DJ95" s="125"/>
      <c r="DK95" s="125"/>
      <c r="DL95" s="125"/>
      <c r="DM95" s="125"/>
      <c r="DN95" s="125"/>
      <c r="DO95" s="125"/>
      <c r="DP95" s="125"/>
      <c r="DQ95" s="125"/>
      <c r="DR95" s="125"/>
      <c r="DS95" s="125"/>
      <c r="DT95" s="125"/>
      <c r="DU95" s="125"/>
      <c r="DV95" s="125"/>
      <c r="DW95" s="125"/>
      <c r="DX95" s="125"/>
      <c r="DY95" s="125"/>
      <c r="DZ95" s="125"/>
      <c r="EA95" s="125"/>
      <c r="EB95" s="125"/>
      <c r="EC95" s="125"/>
      <c r="ED95" s="125"/>
      <c r="EE95" s="125"/>
      <c r="EF95" s="125"/>
      <c r="EG95" s="125"/>
      <c r="EH95" s="125"/>
      <c r="EI95" s="125"/>
      <c r="EJ95" s="125"/>
      <c r="EK95" s="125"/>
      <c r="EL95" s="125"/>
      <c r="EM95" s="125"/>
      <c r="EN95" s="125"/>
      <c r="EO95" s="125"/>
      <c r="EP95" s="125"/>
      <c r="EQ95" s="125"/>
      <c r="ER95" s="125"/>
      <c r="ES95" s="125"/>
      <c r="ET95" s="125"/>
      <c r="EU95" s="125"/>
      <c r="EV95" s="125"/>
      <c r="EW95" s="125"/>
      <c r="EX95" s="125"/>
      <c r="EY95" s="125"/>
      <c r="EZ95" s="125"/>
      <c r="FA95" s="125"/>
      <c r="FB95" s="125"/>
      <c r="FC95" s="125"/>
      <c r="FD95" s="125"/>
    </row>
    <row r="96" s="38" customFormat="1" ht="18.75" customHeight="1">
      <c r="A96" s="125"/>
      <c r="B96" s="125"/>
      <c r="C96" s="125"/>
      <c r="D96" s="125"/>
      <c r="E96" s="125"/>
      <c r="F96" s="125"/>
      <c r="G96" s="125"/>
      <c r="H96" s="125"/>
      <c r="I96" s="125"/>
      <c r="J96" s="125"/>
      <c r="K96" s="125"/>
      <c r="L96" s="125"/>
      <c r="M96" s="125"/>
      <c r="N96" s="125"/>
      <c r="O96" s="125"/>
      <c r="P96" s="125"/>
      <c r="Q96" s="125"/>
      <c r="R96" s="125"/>
      <c r="S96" s="125"/>
      <c r="T96" s="125"/>
      <c r="U96" s="125"/>
      <c r="V96" s="125"/>
      <c r="W96" s="125"/>
      <c r="X96" s="125"/>
      <c r="Y96" s="125"/>
      <c r="Z96" s="125"/>
      <c r="AA96" s="125"/>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c r="BK96" s="125"/>
      <c r="BL96" s="125"/>
      <c r="BM96" s="125"/>
      <c r="BN96" s="125"/>
      <c r="BO96" s="125"/>
      <c r="BP96" s="125"/>
      <c r="BQ96" s="125"/>
      <c r="BR96" s="125"/>
      <c r="BS96" s="125"/>
      <c r="BT96" s="125"/>
      <c r="BU96" s="125"/>
      <c r="BV96" s="125"/>
      <c r="BW96" s="125"/>
      <c r="BX96" s="125"/>
      <c r="BY96" s="125"/>
      <c r="BZ96" s="125"/>
      <c r="CA96" s="125"/>
      <c r="CB96" s="125"/>
      <c r="CC96" s="125"/>
      <c r="CD96" s="125"/>
      <c r="CE96" s="125"/>
      <c r="CF96" s="125"/>
      <c r="CG96" s="125"/>
      <c r="CH96" s="125"/>
      <c r="CI96" s="125"/>
      <c r="CJ96" s="125"/>
      <c r="CK96" s="125"/>
      <c r="CL96" s="125"/>
      <c r="CM96" s="125"/>
      <c r="CN96" s="125"/>
      <c r="CO96" s="125"/>
      <c r="CP96" s="125"/>
      <c r="CQ96" s="125"/>
      <c r="CR96" s="125"/>
      <c r="CS96" s="125"/>
      <c r="CT96" s="125"/>
      <c r="CU96" s="125"/>
      <c r="CV96" s="125"/>
      <c r="CW96" s="125"/>
      <c r="CX96" s="125"/>
      <c r="CY96" s="125"/>
      <c r="CZ96" s="125"/>
      <c r="DA96" s="125"/>
      <c r="DB96" s="125"/>
      <c r="DC96" s="125"/>
      <c r="DD96" s="125"/>
      <c r="DE96" s="125"/>
      <c r="DF96" s="125"/>
      <c r="DG96" s="125"/>
      <c r="DH96" s="125"/>
      <c r="DI96" s="125"/>
      <c r="DJ96" s="125"/>
      <c r="DK96" s="125"/>
      <c r="DL96" s="125"/>
      <c r="DM96" s="125"/>
      <c r="DN96" s="125"/>
      <c r="DO96" s="125"/>
      <c r="DP96" s="125"/>
      <c r="DQ96" s="125"/>
      <c r="DR96" s="125"/>
      <c r="DS96" s="125"/>
      <c r="DT96" s="125"/>
      <c r="DU96" s="125"/>
      <c r="DV96" s="125"/>
      <c r="DW96" s="125"/>
      <c r="DX96" s="125"/>
      <c r="DY96" s="125"/>
      <c r="DZ96" s="125"/>
      <c r="EA96" s="125"/>
      <c r="EB96" s="125"/>
      <c r="EC96" s="125"/>
      <c r="ED96" s="125"/>
      <c r="EE96" s="125"/>
      <c r="EF96" s="125"/>
      <c r="EG96" s="125"/>
      <c r="EH96" s="125"/>
      <c r="EI96" s="125"/>
      <c r="EJ96" s="125"/>
      <c r="EK96" s="125"/>
      <c r="EL96" s="125"/>
      <c r="EM96" s="125"/>
      <c r="EN96" s="125"/>
      <c r="EO96" s="125"/>
      <c r="EP96" s="125"/>
      <c r="EQ96" s="125"/>
      <c r="ER96" s="125"/>
      <c r="ES96" s="125"/>
      <c r="ET96" s="125"/>
      <c r="EU96" s="125"/>
      <c r="EV96" s="125"/>
      <c r="EW96" s="125"/>
      <c r="EX96" s="125"/>
      <c r="EY96" s="125"/>
      <c r="EZ96" s="125"/>
      <c r="FA96" s="125"/>
      <c r="FB96" s="125"/>
      <c r="FC96" s="125"/>
      <c r="FD96" s="125"/>
    </row>
    <row r="97" s="38" customFormat="1" ht="18.75" customHeight="1">
      <c r="A97" s="125"/>
      <c r="B97" s="125"/>
      <c r="C97" s="125"/>
      <c r="D97" s="125"/>
      <c r="E97" s="125"/>
      <c r="F97" s="125"/>
      <c r="G97" s="125"/>
      <c r="H97" s="125"/>
      <c r="I97" s="125"/>
      <c r="J97" s="125"/>
      <c r="K97" s="125"/>
      <c r="L97" s="125"/>
      <c r="M97" s="125"/>
      <c r="N97" s="125"/>
      <c r="O97" s="125"/>
      <c r="P97" s="125"/>
      <c r="Q97" s="125"/>
      <c r="R97" s="125"/>
      <c r="S97" s="125"/>
      <c r="T97" s="125"/>
      <c r="U97" s="125"/>
      <c r="V97" s="125"/>
      <c r="W97" s="125"/>
      <c r="X97" s="125"/>
      <c r="Y97" s="125"/>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c r="BO97" s="125"/>
      <c r="BP97" s="125"/>
      <c r="BQ97" s="125"/>
      <c r="BR97" s="125"/>
      <c r="BS97" s="125"/>
      <c r="BT97" s="125"/>
      <c r="BU97" s="125"/>
      <c r="BV97" s="125"/>
      <c r="BW97" s="125"/>
      <c r="BX97" s="125"/>
      <c r="BY97" s="125"/>
      <c r="BZ97" s="125"/>
      <c r="CA97" s="125"/>
      <c r="CB97" s="125"/>
      <c r="CC97" s="125"/>
      <c r="CD97" s="125"/>
      <c r="CE97" s="125"/>
      <c r="CF97" s="125"/>
      <c r="CG97" s="125"/>
      <c r="CH97" s="125"/>
      <c r="CI97" s="125"/>
      <c r="CJ97" s="125"/>
      <c r="CK97" s="125"/>
      <c r="CL97" s="125"/>
      <c r="CM97" s="125"/>
      <c r="CN97" s="125"/>
      <c r="CO97" s="125"/>
      <c r="CP97" s="125"/>
      <c r="CQ97" s="125"/>
      <c r="CR97" s="125"/>
      <c r="CS97" s="125"/>
      <c r="CT97" s="125"/>
      <c r="CU97" s="125"/>
      <c r="CV97" s="125"/>
      <c r="CW97" s="125"/>
      <c r="CX97" s="125"/>
      <c r="CY97" s="125"/>
      <c r="CZ97" s="125"/>
      <c r="DA97" s="125"/>
      <c r="DB97" s="125"/>
      <c r="DC97" s="125"/>
      <c r="DD97" s="125"/>
      <c r="DE97" s="125"/>
      <c r="DF97" s="125"/>
      <c r="DG97" s="125"/>
      <c r="DH97" s="125"/>
      <c r="DI97" s="125"/>
      <c r="DJ97" s="125"/>
      <c r="DK97" s="125"/>
      <c r="DL97" s="125"/>
      <c r="DM97" s="125"/>
      <c r="DN97" s="125"/>
      <c r="DO97" s="125"/>
      <c r="DP97" s="125"/>
      <c r="DQ97" s="125"/>
      <c r="DR97" s="125"/>
      <c r="DS97" s="125"/>
      <c r="DT97" s="125"/>
      <c r="DU97" s="125"/>
      <c r="DV97" s="125"/>
      <c r="DW97" s="125"/>
      <c r="DX97" s="125"/>
      <c r="DY97" s="125"/>
      <c r="DZ97" s="125"/>
      <c r="EA97" s="125"/>
      <c r="EB97" s="125"/>
      <c r="EC97" s="125"/>
      <c r="ED97" s="125"/>
      <c r="EE97" s="125"/>
      <c r="EF97" s="125"/>
      <c r="EG97" s="125"/>
      <c r="EH97" s="125"/>
      <c r="EI97" s="125"/>
      <c r="EJ97" s="125"/>
      <c r="EK97" s="125"/>
      <c r="EL97" s="125"/>
      <c r="EM97" s="125"/>
      <c r="EN97" s="125"/>
      <c r="EO97" s="125"/>
      <c r="EP97" s="125"/>
      <c r="EQ97" s="125"/>
      <c r="ER97" s="125"/>
      <c r="ES97" s="125"/>
      <c r="ET97" s="125"/>
      <c r="EU97" s="125"/>
      <c r="EV97" s="125"/>
      <c r="EW97" s="125"/>
      <c r="EX97" s="125"/>
      <c r="EY97" s="125"/>
      <c r="EZ97" s="125"/>
      <c r="FA97" s="125"/>
      <c r="FB97" s="125"/>
      <c r="FC97" s="125"/>
      <c r="FD97" s="125"/>
    </row>
    <row r="98" s="38" customFormat="1" ht="18.75" customHeight="1">
      <c r="A98" s="125"/>
      <c r="B98" s="125"/>
      <c r="C98" s="125"/>
      <c r="D98" s="125"/>
      <c r="E98" s="125"/>
      <c r="F98" s="125"/>
      <c r="G98" s="125"/>
      <c r="H98" s="125"/>
      <c r="I98" s="125"/>
      <c r="J98" s="125"/>
      <c r="K98" s="125"/>
      <c r="L98" s="125"/>
      <c r="M98" s="125"/>
      <c r="N98" s="125"/>
      <c r="O98" s="125"/>
      <c r="P98" s="125"/>
      <c r="Q98" s="125"/>
      <c r="R98" s="125"/>
      <c r="S98" s="125"/>
      <c r="T98" s="125"/>
      <c r="U98" s="125"/>
      <c r="V98" s="125"/>
      <c r="W98" s="125"/>
      <c r="X98" s="125"/>
      <c r="Y98" s="125"/>
      <c r="Z98" s="125"/>
      <c r="AA98" s="125"/>
      <c r="AB98" s="125"/>
      <c r="AC98" s="125"/>
      <c r="AD98" s="125"/>
      <c r="AE98" s="125"/>
      <c r="AF98" s="125"/>
      <c r="AG98" s="125"/>
      <c r="AH98" s="125"/>
      <c r="AI98" s="125"/>
      <c r="AJ98" s="125"/>
      <c r="AK98" s="125"/>
      <c r="AL98" s="125"/>
      <c r="AM98" s="125"/>
      <c r="AN98" s="125"/>
      <c r="AO98" s="125"/>
      <c r="AP98" s="125"/>
      <c r="AQ98" s="125"/>
      <c r="AR98" s="125"/>
      <c r="AS98" s="125"/>
      <c r="AT98" s="125"/>
      <c r="AU98" s="125"/>
      <c r="AV98" s="125"/>
      <c r="AW98" s="125"/>
      <c r="AX98" s="125"/>
      <c r="AY98" s="125"/>
      <c r="AZ98" s="125"/>
      <c r="BA98" s="125"/>
      <c r="BB98" s="125"/>
      <c r="BC98" s="125"/>
      <c r="BD98" s="125"/>
      <c r="BE98" s="125"/>
      <c r="BF98" s="125"/>
      <c r="BG98" s="125"/>
      <c r="BH98" s="125"/>
      <c r="BI98" s="125"/>
      <c r="BJ98" s="125"/>
      <c r="BK98" s="125"/>
      <c r="BL98" s="125"/>
      <c r="BM98" s="125"/>
      <c r="BN98" s="125"/>
      <c r="BO98" s="125"/>
      <c r="BP98" s="125"/>
      <c r="BQ98" s="125"/>
      <c r="BR98" s="125"/>
      <c r="BS98" s="125"/>
      <c r="BT98" s="125"/>
      <c r="BU98" s="125"/>
      <c r="BV98" s="125"/>
      <c r="BW98" s="125"/>
      <c r="BX98" s="125"/>
      <c r="BY98" s="125"/>
      <c r="BZ98" s="125"/>
      <c r="CA98" s="125"/>
      <c r="CB98" s="125"/>
      <c r="CC98" s="125"/>
      <c r="CD98" s="125"/>
      <c r="CE98" s="125"/>
      <c r="CF98" s="125"/>
      <c r="CG98" s="125"/>
      <c r="CH98" s="125"/>
      <c r="CI98" s="125"/>
      <c r="CJ98" s="125"/>
      <c r="CK98" s="125"/>
      <c r="CL98" s="125"/>
      <c r="CM98" s="125"/>
      <c r="CN98" s="125"/>
      <c r="CO98" s="125"/>
      <c r="CP98" s="125"/>
      <c r="CQ98" s="125"/>
      <c r="CR98" s="125"/>
      <c r="CS98" s="125"/>
      <c r="CT98" s="125"/>
      <c r="CU98" s="125"/>
      <c r="CV98" s="125"/>
      <c r="CW98" s="125"/>
      <c r="CX98" s="125"/>
      <c r="CY98" s="125"/>
      <c r="CZ98" s="125"/>
      <c r="DA98" s="125"/>
      <c r="DB98" s="125"/>
      <c r="DC98" s="125"/>
      <c r="DD98" s="125"/>
      <c r="DE98" s="125"/>
      <c r="DF98" s="125"/>
      <c r="DG98" s="125"/>
      <c r="DH98" s="125"/>
      <c r="DI98" s="125"/>
      <c r="DJ98" s="125"/>
      <c r="DK98" s="125"/>
      <c r="DL98" s="125"/>
      <c r="DM98" s="125"/>
      <c r="DN98" s="125"/>
      <c r="DO98" s="125"/>
      <c r="DP98" s="125"/>
      <c r="DQ98" s="125"/>
      <c r="DR98" s="125"/>
      <c r="DS98" s="125"/>
      <c r="DT98" s="125"/>
      <c r="DU98" s="125"/>
      <c r="DV98" s="125"/>
      <c r="DW98" s="125"/>
      <c r="DX98" s="125"/>
      <c r="DY98" s="125"/>
      <c r="DZ98" s="125"/>
      <c r="EA98" s="125"/>
      <c r="EB98" s="125"/>
      <c r="EC98" s="125"/>
      <c r="ED98" s="125"/>
      <c r="EE98" s="125"/>
      <c r="EF98" s="125"/>
      <c r="EG98" s="125"/>
      <c r="EH98" s="125"/>
      <c r="EI98" s="125"/>
      <c r="EJ98" s="125"/>
      <c r="EK98" s="125"/>
      <c r="EL98" s="125"/>
      <c r="EM98" s="125"/>
      <c r="EN98" s="125"/>
      <c r="EO98" s="125"/>
      <c r="EP98" s="125"/>
      <c r="EQ98" s="125"/>
      <c r="ER98" s="125"/>
      <c r="ES98" s="125"/>
      <c r="ET98" s="125"/>
      <c r="EU98" s="125"/>
      <c r="EV98" s="125"/>
      <c r="EW98" s="125"/>
      <c r="EX98" s="125"/>
      <c r="EY98" s="125"/>
      <c r="EZ98" s="125"/>
      <c r="FA98" s="125"/>
      <c r="FB98" s="125"/>
      <c r="FC98" s="125"/>
      <c r="FD98" s="125"/>
    </row>
    <row r="99" s="38" customFormat="1" ht="18.75" customHeight="1">
      <c r="A99" s="125"/>
      <c r="B99" s="125"/>
      <c r="C99" s="125"/>
      <c r="D99" s="125"/>
      <c r="E99" s="125"/>
      <c r="F99" s="125"/>
      <c r="G99" s="125"/>
      <c r="H99" s="125"/>
      <c r="I99" s="125"/>
      <c r="J99" s="125"/>
      <c r="K99" s="125"/>
      <c r="L99" s="125"/>
      <c r="M99" s="125"/>
      <c r="N99" s="125"/>
      <c r="O99" s="125"/>
      <c r="P99" s="125"/>
      <c r="Q99" s="125"/>
      <c r="R99" s="125"/>
      <c r="S99" s="125"/>
      <c r="T99" s="125"/>
      <c r="U99" s="125"/>
      <c r="V99" s="125"/>
      <c r="W99" s="125"/>
      <c r="X99" s="125"/>
      <c r="Y99" s="125"/>
      <c r="Z99" s="125"/>
      <c r="AA99" s="125"/>
      <c r="AB99" s="125"/>
      <c r="AC99" s="125"/>
      <c r="AD99" s="125"/>
      <c r="AE99" s="125"/>
      <c r="AF99" s="125"/>
      <c r="AG99" s="125"/>
      <c r="AH99" s="125"/>
      <c r="AI99" s="125"/>
      <c r="AJ99" s="125"/>
      <c r="AK99" s="125"/>
      <c r="AL99" s="125"/>
      <c r="AM99" s="125"/>
      <c r="AN99" s="125"/>
      <c r="AO99" s="125"/>
      <c r="AP99" s="125"/>
      <c r="AQ99" s="125"/>
      <c r="AR99" s="125"/>
      <c r="AS99" s="125"/>
      <c r="AT99" s="125"/>
      <c r="AU99" s="125"/>
      <c r="AV99" s="125"/>
      <c r="AW99" s="125"/>
      <c r="AX99" s="125"/>
      <c r="AY99" s="125"/>
      <c r="AZ99" s="125"/>
      <c r="BA99" s="125"/>
      <c r="BB99" s="125"/>
      <c r="BC99" s="125"/>
      <c r="BD99" s="125"/>
      <c r="BE99" s="125"/>
      <c r="BF99" s="125"/>
      <c r="BG99" s="125"/>
      <c r="BH99" s="125"/>
      <c r="BI99" s="125"/>
      <c r="BJ99" s="125"/>
      <c r="BK99" s="125"/>
      <c r="BL99" s="125"/>
      <c r="BM99" s="125"/>
      <c r="BN99" s="125"/>
      <c r="BO99" s="125"/>
      <c r="BP99" s="125"/>
      <c r="BQ99" s="125"/>
      <c r="BR99" s="125"/>
      <c r="BS99" s="125"/>
      <c r="BT99" s="125"/>
      <c r="BU99" s="125"/>
      <c r="BV99" s="125"/>
      <c r="BW99" s="125"/>
      <c r="BX99" s="125"/>
      <c r="BY99" s="125"/>
      <c r="BZ99" s="125"/>
      <c r="CA99" s="125"/>
      <c r="CB99" s="125"/>
      <c r="CC99" s="125"/>
      <c r="CD99" s="125"/>
      <c r="CE99" s="125"/>
      <c r="CF99" s="125"/>
      <c r="CG99" s="125"/>
      <c r="CH99" s="125"/>
      <c r="CI99" s="125"/>
      <c r="CJ99" s="125"/>
      <c r="CK99" s="125"/>
      <c r="CL99" s="125"/>
      <c r="CM99" s="125"/>
      <c r="CN99" s="125"/>
      <c r="CO99" s="125"/>
      <c r="CP99" s="125"/>
      <c r="CQ99" s="125"/>
      <c r="CR99" s="125"/>
      <c r="CS99" s="125"/>
      <c r="CT99" s="125"/>
      <c r="CU99" s="125"/>
      <c r="CV99" s="125"/>
      <c r="CW99" s="125"/>
      <c r="CX99" s="125"/>
      <c r="CY99" s="125"/>
      <c r="CZ99" s="125"/>
      <c r="DA99" s="125"/>
      <c r="DB99" s="125"/>
      <c r="DC99" s="125"/>
      <c r="DD99" s="125"/>
      <c r="DE99" s="125"/>
      <c r="DF99" s="125"/>
      <c r="DG99" s="125"/>
      <c r="DH99" s="125"/>
      <c r="DI99" s="125"/>
      <c r="DJ99" s="125"/>
      <c r="DK99" s="125"/>
      <c r="DL99" s="125"/>
      <c r="DM99" s="125"/>
      <c r="DN99" s="125"/>
      <c r="DO99" s="125"/>
      <c r="DP99" s="125"/>
      <c r="DQ99" s="125"/>
      <c r="DR99" s="125"/>
      <c r="DS99" s="125"/>
      <c r="DT99" s="125"/>
      <c r="DU99" s="125"/>
      <c r="DV99" s="125"/>
      <c r="DW99" s="125"/>
      <c r="DX99" s="125"/>
      <c r="DY99" s="125"/>
      <c r="DZ99" s="125"/>
      <c r="EA99" s="125"/>
      <c r="EB99" s="125"/>
      <c r="EC99" s="125"/>
      <c r="ED99" s="125"/>
      <c r="EE99" s="125"/>
      <c r="EF99" s="125"/>
      <c r="EG99" s="125"/>
      <c r="EH99" s="125"/>
      <c r="EI99" s="125"/>
      <c r="EJ99" s="125"/>
      <c r="EK99" s="125"/>
      <c r="EL99" s="125"/>
      <c r="EM99" s="125"/>
      <c r="EN99" s="125"/>
      <c r="EO99" s="125"/>
      <c r="EP99" s="125"/>
      <c r="EQ99" s="125"/>
      <c r="ER99" s="125"/>
      <c r="ES99" s="125"/>
      <c r="ET99" s="125"/>
      <c r="EU99" s="125"/>
      <c r="EV99" s="125"/>
      <c r="EW99" s="125"/>
      <c r="EX99" s="125"/>
      <c r="EY99" s="125"/>
      <c r="EZ99" s="125"/>
      <c r="FA99" s="125"/>
      <c r="FB99" s="125"/>
      <c r="FC99" s="125"/>
      <c r="FD99" s="125"/>
    </row>
    <row r="100" s="38" customFormat="1" ht="18.75" customHeight="1">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c r="AA100" s="125"/>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c r="BD100" s="125"/>
      <c r="BE100" s="125"/>
      <c r="BF100" s="125"/>
      <c r="BG100" s="125"/>
      <c r="BH100" s="125"/>
      <c r="BI100" s="125"/>
      <c r="BJ100" s="125"/>
      <c r="BK100" s="125"/>
      <c r="BL100" s="125"/>
      <c r="BM100" s="125"/>
      <c r="BN100" s="125"/>
      <c r="BO100" s="125"/>
      <c r="BP100" s="125"/>
      <c r="BQ100" s="125"/>
      <c r="BR100" s="125"/>
      <c r="BS100" s="125"/>
      <c r="BT100" s="125"/>
      <c r="BU100" s="125"/>
      <c r="BV100" s="125"/>
      <c r="BW100" s="125"/>
      <c r="BX100" s="125"/>
      <c r="BY100" s="125"/>
      <c r="BZ100" s="125"/>
      <c r="CA100" s="125"/>
      <c r="CB100" s="125"/>
      <c r="CC100" s="125"/>
      <c r="CD100" s="125"/>
      <c r="CE100" s="125"/>
      <c r="CF100" s="125"/>
      <c r="CG100" s="125"/>
      <c r="CH100" s="125"/>
      <c r="CI100" s="125"/>
      <c r="CJ100" s="125"/>
      <c r="CK100" s="125"/>
      <c r="CL100" s="125"/>
      <c r="CM100" s="125"/>
      <c r="CN100" s="125"/>
      <c r="CO100" s="125"/>
      <c r="CP100" s="125"/>
      <c r="CQ100" s="125"/>
      <c r="CR100" s="125"/>
      <c r="CS100" s="125"/>
      <c r="CT100" s="125"/>
      <c r="CU100" s="125"/>
      <c r="CV100" s="125"/>
      <c r="CW100" s="125"/>
      <c r="CX100" s="125"/>
      <c r="CY100" s="125"/>
      <c r="CZ100" s="125"/>
      <c r="DA100" s="125"/>
      <c r="DB100" s="125"/>
      <c r="DC100" s="125"/>
      <c r="DD100" s="125"/>
      <c r="DE100" s="125"/>
      <c r="DF100" s="125"/>
      <c r="DG100" s="125"/>
      <c r="DH100" s="125"/>
      <c r="DI100" s="125"/>
      <c r="DJ100" s="125"/>
      <c r="DK100" s="125"/>
      <c r="DL100" s="125"/>
      <c r="DM100" s="125"/>
      <c r="DN100" s="125"/>
      <c r="DO100" s="125"/>
      <c r="DP100" s="125"/>
      <c r="DQ100" s="125"/>
      <c r="DR100" s="125"/>
      <c r="DS100" s="125"/>
      <c r="DT100" s="125"/>
      <c r="DU100" s="125"/>
      <c r="DV100" s="125"/>
      <c r="DW100" s="125"/>
      <c r="DX100" s="125"/>
      <c r="DY100" s="125"/>
      <c r="DZ100" s="125"/>
      <c r="EA100" s="125"/>
      <c r="EB100" s="125"/>
      <c r="EC100" s="125"/>
      <c r="ED100" s="125"/>
      <c r="EE100" s="125"/>
      <c r="EF100" s="125"/>
      <c r="EG100" s="125"/>
      <c r="EH100" s="125"/>
      <c r="EI100" s="125"/>
      <c r="EJ100" s="125"/>
      <c r="EK100" s="125"/>
      <c r="EL100" s="125"/>
      <c r="EM100" s="125"/>
      <c r="EN100" s="125"/>
      <c r="EO100" s="125"/>
      <c r="EP100" s="125"/>
      <c r="EQ100" s="125"/>
      <c r="ER100" s="125"/>
      <c r="ES100" s="125"/>
      <c r="ET100" s="125"/>
      <c r="EU100" s="125"/>
      <c r="EV100" s="125"/>
      <c r="EW100" s="125"/>
      <c r="EX100" s="125"/>
      <c r="EY100" s="125"/>
      <c r="EZ100" s="125"/>
      <c r="FA100" s="125"/>
      <c r="FB100" s="125"/>
      <c r="FC100" s="125"/>
      <c r="FD100" s="125"/>
    </row>
    <row r="101" s="38" customFormat="1" ht="18.75" customHeight="1">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c r="BD101" s="125"/>
      <c r="BE101" s="125"/>
      <c r="BF101" s="125"/>
      <c r="BG101" s="125"/>
      <c r="BH101" s="125"/>
      <c r="BI101" s="125"/>
      <c r="BJ101" s="125"/>
      <c r="BK101" s="125"/>
      <c r="BL101" s="125"/>
      <c r="BM101" s="125"/>
      <c r="BN101" s="125"/>
      <c r="BO101" s="125"/>
      <c r="BP101" s="125"/>
      <c r="BQ101" s="125"/>
      <c r="BR101" s="125"/>
      <c r="BS101" s="125"/>
      <c r="BT101" s="125"/>
      <c r="BU101" s="125"/>
      <c r="BV101" s="125"/>
      <c r="BW101" s="125"/>
      <c r="BX101" s="125"/>
      <c r="BY101" s="125"/>
      <c r="BZ101" s="125"/>
      <c r="CA101" s="125"/>
      <c r="CB101" s="125"/>
      <c r="CC101" s="125"/>
      <c r="CD101" s="125"/>
      <c r="CE101" s="125"/>
      <c r="CF101" s="125"/>
      <c r="CG101" s="125"/>
      <c r="CH101" s="125"/>
      <c r="CI101" s="125"/>
      <c r="CJ101" s="125"/>
      <c r="CK101" s="125"/>
      <c r="CL101" s="125"/>
      <c r="CM101" s="125"/>
      <c r="CN101" s="125"/>
      <c r="CO101" s="125"/>
      <c r="CP101" s="125"/>
      <c r="CQ101" s="125"/>
      <c r="CR101" s="125"/>
      <c r="CS101" s="125"/>
      <c r="CT101" s="125"/>
      <c r="CU101" s="125"/>
      <c r="CV101" s="125"/>
      <c r="CW101" s="125"/>
      <c r="CX101" s="125"/>
      <c r="CY101" s="125"/>
      <c r="CZ101" s="125"/>
      <c r="DA101" s="125"/>
      <c r="DB101" s="125"/>
      <c r="DC101" s="125"/>
      <c r="DD101" s="125"/>
      <c r="DE101" s="125"/>
      <c r="DF101" s="125"/>
      <c r="DG101" s="125"/>
      <c r="DH101" s="125"/>
      <c r="DI101" s="125"/>
      <c r="DJ101" s="125"/>
      <c r="DK101" s="125"/>
      <c r="DL101" s="125"/>
      <c r="DM101" s="125"/>
      <c r="DN101" s="125"/>
      <c r="DO101" s="125"/>
      <c r="DP101" s="125"/>
      <c r="DQ101" s="125"/>
      <c r="DR101" s="125"/>
      <c r="DS101" s="125"/>
      <c r="DT101" s="125"/>
      <c r="DU101" s="125"/>
      <c r="DV101" s="125"/>
      <c r="DW101" s="125"/>
      <c r="DX101" s="125"/>
      <c r="DY101" s="125"/>
      <c r="DZ101" s="125"/>
      <c r="EA101" s="125"/>
      <c r="EB101" s="125"/>
      <c r="EC101" s="125"/>
      <c r="ED101" s="125"/>
      <c r="EE101" s="125"/>
      <c r="EF101" s="125"/>
      <c r="EG101" s="125"/>
      <c r="EH101" s="125"/>
      <c r="EI101" s="125"/>
      <c r="EJ101" s="125"/>
      <c r="EK101" s="125"/>
      <c r="EL101" s="125"/>
      <c r="EM101" s="125"/>
      <c r="EN101" s="125"/>
      <c r="EO101" s="125"/>
      <c r="EP101" s="125"/>
      <c r="EQ101" s="125"/>
      <c r="ER101" s="125"/>
      <c r="ES101" s="125"/>
      <c r="ET101" s="125"/>
      <c r="EU101" s="125"/>
      <c r="EV101" s="125"/>
      <c r="EW101" s="125"/>
      <c r="EX101" s="125"/>
      <c r="EY101" s="125"/>
      <c r="EZ101" s="125"/>
      <c r="FA101" s="125"/>
      <c r="FB101" s="125"/>
      <c r="FC101" s="125"/>
      <c r="FD101" s="125"/>
    </row>
    <row r="102" s="38" customFormat="1" ht="18.75" customHeight="1">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c r="BD102" s="125"/>
      <c r="BE102" s="125"/>
      <c r="BF102" s="125"/>
      <c r="BG102" s="125"/>
      <c r="BH102" s="125"/>
      <c r="BI102" s="125"/>
      <c r="BJ102" s="125"/>
      <c r="BK102" s="125"/>
      <c r="BL102" s="125"/>
      <c r="BM102" s="125"/>
      <c r="BN102" s="125"/>
      <c r="BO102" s="125"/>
      <c r="BP102" s="125"/>
      <c r="BQ102" s="125"/>
      <c r="BR102" s="125"/>
      <c r="BS102" s="125"/>
      <c r="BT102" s="125"/>
      <c r="BU102" s="125"/>
      <c r="BV102" s="125"/>
      <c r="BW102" s="125"/>
      <c r="BX102" s="125"/>
      <c r="BY102" s="125"/>
      <c r="BZ102" s="125"/>
      <c r="CA102" s="125"/>
      <c r="CB102" s="125"/>
      <c r="CC102" s="125"/>
      <c r="CD102" s="125"/>
      <c r="CE102" s="125"/>
      <c r="CF102" s="125"/>
      <c r="CG102" s="125"/>
      <c r="CH102" s="125"/>
      <c r="CI102" s="125"/>
      <c r="CJ102" s="125"/>
      <c r="CK102" s="125"/>
      <c r="CL102" s="125"/>
      <c r="CM102" s="125"/>
      <c r="CN102" s="125"/>
      <c r="CO102" s="125"/>
      <c r="CP102" s="125"/>
      <c r="CQ102" s="125"/>
      <c r="CR102" s="125"/>
      <c r="CS102" s="125"/>
      <c r="CT102" s="125"/>
      <c r="CU102" s="125"/>
      <c r="CV102" s="125"/>
      <c r="CW102" s="125"/>
      <c r="CX102" s="125"/>
      <c r="CY102" s="125"/>
      <c r="CZ102" s="125"/>
      <c r="DA102" s="125"/>
      <c r="DB102" s="125"/>
      <c r="DC102" s="125"/>
      <c r="DD102" s="125"/>
      <c r="DE102" s="125"/>
      <c r="DF102" s="125"/>
      <c r="DG102" s="125"/>
      <c r="DH102" s="125"/>
      <c r="DI102" s="125"/>
      <c r="DJ102" s="125"/>
      <c r="DK102" s="125"/>
      <c r="DL102" s="125"/>
      <c r="DM102" s="125"/>
      <c r="DN102" s="125"/>
      <c r="DO102" s="125"/>
      <c r="DP102" s="125"/>
      <c r="DQ102" s="125"/>
      <c r="DR102" s="125"/>
      <c r="DS102" s="125"/>
      <c r="DT102" s="125"/>
      <c r="DU102" s="125"/>
      <c r="DV102" s="125"/>
      <c r="DW102" s="125"/>
      <c r="DX102" s="125"/>
      <c r="DY102" s="125"/>
      <c r="DZ102" s="125"/>
      <c r="EA102" s="125"/>
      <c r="EB102" s="125"/>
      <c r="EC102" s="125"/>
      <c r="ED102" s="125"/>
      <c r="EE102" s="125"/>
      <c r="EF102" s="125"/>
      <c r="EG102" s="125"/>
      <c r="EH102" s="125"/>
      <c r="EI102" s="125"/>
      <c r="EJ102" s="125"/>
      <c r="EK102" s="125"/>
      <c r="EL102" s="125"/>
      <c r="EM102" s="125"/>
      <c r="EN102" s="125"/>
      <c r="EO102" s="125"/>
      <c r="EP102" s="125"/>
      <c r="EQ102" s="125"/>
      <c r="ER102" s="125"/>
      <c r="ES102" s="125"/>
      <c r="ET102" s="125"/>
      <c r="EU102" s="125"/>
      <c r="EV102" s="125"/>
      <c r="EW102" s="125"/>
      <c r="EX102" s="125"/>
      <c r="EY102" s="125"/>
      <c r="EZ102" s="125"/>
      <c r="FA102" s="125"/>
      <c r="FB102" s="125"/>
      <c r="FC102" s="125"/>
      <c r="FD102" s="125"/>
    </row>
    <row r="103" s="38" customFormat="1" ht="18.75" customHeight="1">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5"/>
      <c r="BF103" s="125"/>
      <c r="BG103" s="125"/>
      <c r="BH103" s="125"/>
      <c r="BI103" s="125"/>
      <c r="BJ103" s="125"/>
      <c r="BK103" s="125"/>
      <c r="BL103" s="125"/>
      <c r="BM103" s="125"/>
      <c r="BN103" s="125"/>
      <c r="BO103" s="125"/>
      <c r="BP103" s="125"/>
      <c r="BQ103" s="125"/>
      <c r="BR103" s="125"/>
      <c r="BS103" s="125"/>
      <c r="BT103" s="125"/>
      <c r="BU103" s="125"/>
      <c r="BV103" s="125"/>
      <c r="BW103" s="125"/>
      <c r="BX103" s="125"/>
      <c r="BY103" s="125"/>
      <c r="BZ103" s="125"/>
      <c r="CA103" s="125"/>
      <c r="CB103" s="125"/>
      <c r="CC103" s="125"/>
      <c r="CD103" s="125"/>
      <c r="CE103" s="125"/>
      <c r="CF103" s="125"/>
      <c r="CG103" s="125"/>
      <c r="CH103" s="125"/>
      <c r="CI103" s="125"/>
      <c r="CJ103" s="125"/>
      <c r="CK103" s="125"/>
      <c r="CL103" s="125"/>
      <c r="CM103" s="125"/>
      <c r="CN103" s="125"/>
      <c r="CO103" s="125"/>
      <c r="CP103" s="125"/>
      <c r="CQ103" s="125"/>
      <c r="CR103" s="125"/>
      <c r="CS103" s="125"/>
      <c r="CT103" s="125"/>
      <c r="CU103" s="125"/>
      <c r="CV103" s="125"/>
      <c r="CW103" s="125"/>
      <c r="CX103" s="125"/>
      <c r="CY103" s="125"/>
      <c r="CZ103" s="125"/>
      <c r="DA103" s="125"/>
      <c r="DB103" s="125"/>
      <c r="DC103" s="125"/>
      <c r="DD103" s="125"/>
      <c r="DE103" s="125"/>
      <c r="DF103" s="125"/>
      <c r="DG103" s="125"/>
      <c r="DH103" s="125"/>
      <c r="DI103" s="125"/>
      <c r="DJ103" s="125"/>
      <c r="DK103" s="125"/>
      <c r="DL103" s="125"/>
      <c r="DM103" s="125"/>
      <c r="DN103" s="125"/>
      <c r="DO103" s="125"/>
      <c r="DP103" s="125"/>
      <c r="DQ103" s="125"/>
      <c r="DR103" s="125"/>
      <c r="DS103" s="125"/>
      <c r="DT103" s="125"/>
      <c r="DU103" s="125"/>
      <c r="DV103" s="125"/>
      <c r="DW103" s="125"/>
      <c r="DX103" s="125"/>
      <c r="DY103" s="125"/>
      <c r="DZ103" s="125"/>
      <c r="EA103" s="125"/>
      <c r="EB103" s="125"/>
      <c r="EC103" s="125"/>
      <c r="ED103" s="125"/>
      <c r="EE103" s="125"/>
      <c r="EF103" s="125"/>
      <c r="EG103" s="125"/>
      <c r="EH103" s="125"/>
      <c r="EI103" s="125"/>
      <c r="EJ103" s="125"/>
      <c r="EK103" s="125"/>
      <c r="EL103" s="125"/>
      <c r="EM103" s="125"/>
      <c r="EN103" s="125"/>
      <c r="EO103" s="125"/>
      <c r="EP103" s="125"/>
      <c r="EQ103" s="125"/>
      <c r="ER103" s="125"/>
      <c r="ES103" s="125"/>
      <c r="ET103" s="125"/>
      <c r="EU103" s="125"/>
      <c r="EV103" s="125"/>
      <c r="EW103" s="125"/>
      <c r="EX103" s="125"/>
      <c r="EY103" s="125"/>
      <c r="EZ103" s="125"/>
      <c r="FA103" s="125"/>
      <c r="FB103" s="125"/>
      <c r="FC103" s="125"/>
      <c r="FD103" s="125"/>
    </row>
    <row r="104" s="38" customFormat="1" ht="18.75" customHeight="1">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c r="AA104" s="125"/>
      <c r="AB104" s="125"/>
      <c r="AC104" s="125"/>
      <c r="AD104" s="125"/>
      <c r="AE104" s="125"/>
      <c r="AF104" s="125"/>
      <c r="AG104" s="125"/>
      <c r="AH104" s="125"/>
      <c r="AI104" s="125"/>
      <c r="AJ104" s="125"/>
      <c r="AK104" s="125"/>
      <c r="AL104" s="125"/>
      <c r="AM104" s="125"/>
      <c r="AN104" s="125"/>
      <c r="AO104" s="125"/>
      <c r="AP104" s="125"/>
      <c r="AQ104" s="125"/>
      <c r="AR104" s="125"/>
      <c r="AS104" s="125"/>
      <c r="AT104" s="125"/>
      <c r="AU104" s="125"/>
      <c r="AV104" s="125"/>
      <c r="AW104" s="125"/>
      <c r="AX104" s="125"/>
      <c r="AY104" s="125"/>
      <c r="AZ104" s="125"/>
      <c r="BA104" s="125"/>
      <c r="BB104" s="125"/>
      <c r="BC104" s="125"/>
      <c r="BD104" s="125"/>
      <c r="BE104" s="125"/>
      <c r="BF104" s="125"/>
      <c r="BG104" s="125"/>
      <c r="BH104" s="125"/>
      <c r="BI104" s="125"/>
      <c r="BJ104" s="125"/>
      <c r="BK104" s="125"/>
      <c r="BL104" s="125"/>
      <c r="BM104" s="125"/>
      <c r="BN104" s="125"/>
      <c r="BO104" s="125"/>
      <c r="BP104" s="125"/>
      <c r="BQ104" s="125"/>
      <c r="BR104" s="125"/>
      <c r="BS104" s="125"/>
      <c r="BT104" s="125"/>
      <c r="BU104" s="125"/>
      <c r="BV104" s="125"/>
      <c r="BW104" s="125"/>
      <c r="BX104" s="125"/>
      <c r="BY104" s="125"/>
      <c r="BZ104" s="125"/>
      <c r="CA104" s="125"/>
      <c r="CB104" s="125"/>
      <c r="CC104" s="125"/>
      <c r="CD104" s="125"/>
      <c r="CE104" s="125"/>
      <c r="CF104" s="125"/>
      <c r="CG104" s="125"/>
      <c r="CH104" s="125"/>
      <c r="CI104" s="125"/>
      <c r="CJ104" s="125"/>
      <c r="CK104" s="125"/>
      <c r="CL104" s="125"/>
      <c r="CM104" s="125"/>
      <c r="CN104" s="125"/>
      <c r="CO104" s="125"/>
      <c r="CP104" s="125"/>
      <c r="CQ104" s="125"/>
      <c r="CR104" s="125"/>
      <c r="CS104" s="125"/>
      <c r="CT104" s="125"/>
      <c r="CU104" s="125"/>
      <c r="CV104" s="125"/>
      <c r="CW104" s="125"/>
      <c r="CX104" s="125"/>
      <c r="CY104" s="125"/>
      <c r="CZ104" s="125"/>
      <c r="DA104" s="125"/>
      <c r="DB104" s="125"/>
      <c r="DC104" s="125"/>
      <c r="DD104" s="125"/>
      <c r="DE104" s="125"/>
      <c r="DF104" s="125"/>
      <c r="DG104" s="125"/>
      <c r="DH104" s="125"/>
      <c r="DI104" s="125"/>
      <c r="DJ104" s="125"/>
      <c r="DK104" s="125"/>
      <c r="DL104" s="125"/>
      <c r="DM104" s="125"/>
      <c r="DN104" s="125"/>
      <c r="DO104" s="125"/>
      <c r="DP104" s="125"/>
      <c r="DQ104" s="125"/>
      <c r="DR104" s="125"/>
      <c r="DS104" s="125"/>
      <c r="DT104" s="125"/>
      <c r="DU104" s="125"/>
      <c r="DV104" s="125"/>
      <c r="DW104" s="125"/>
      <c r="DX104" s="125"/>
      <c r="DY104" s="125"/>
      <c r="DZ104" s="125"/>
      <c r="EA104" s="125"/>
      <c r="EB104" s="125"/>
      <c r="EC104" s="125"/>
      <c r="ED104" s="125"/>
      <c r="EE104" s="125"/>
      <c r="EF104" s="125"/>
      <c r="EG104" s="125"/>
      <c r="EH104" s="125"/>
      <c r="EI104" s="125"/>
      <c r="EJ104" s="125"/>
      <c r="EK104" s="125"/>
      <c r="EL104" s="125"/>
      <c r="EM104" s="125"/>
      <c r="EN104" s="125"/>
      <c r="EO104" s="125"/>
      <c r="EP104" s="125"/>
      <c r="EQ104" s="125"/>
      <c r="ER104" s="125"/>
      <c r="ES104" s="125"/>
      <c r="ET104" s="125"/>
      <c r="EU104" s="125"/>
      <c r="EV104" s="125"/>
      <c r="EW104" s="125"/>
      <c r="EX104" s="125"/>
      <c r="EY104" s="125"/>
      <c r="EZ104" s="125"/>
      <c r="FA104" s="125"/>
      <c r="FB104" s="125"/>
      <c r="FC104" s="125"/>
      <c r="FD104" s="125"/>
    </row>
  </sheetData>
  <mergeCells count="2">
    <mergeCell ref="A1:H1"/>
    <mergeCell ref="B3:H3"/>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4" topLeftCell="B5" activePane="bottomRight" state="frozen"/>
      <selection activeCell="A16" activeCellId="0" sqref="A16"/>
    </sheetView>
  </sheetViews>
  <sheetFormatPr baseColWidth="8" defaultColWidth="9.125"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125"/>
  </cols>
  <sheetData>
    <row r="1" s="5" customFormat="1" ht="33.950000000000003" customHeight="1">
      <c r="A1" s="6" t="s">
        <v>1813</v>
      </c>
      <c r="B1" s="6"/>
      <c r="C1" s="6"/>
      <c r="D1" s="6"/>
      <c r="E1" s="6"/>
      <c r="F1" s="6"/>
      <c r="G1" s="6"/>
      <c r="H1" s="6"/>
      <c r="I1" s="6"/>
    </row>
    <row r="2" s="5" customFormat="1" ht="16.899999999999999" customHeight="1">
      <c r="A2" s="7" t="s">
        <v>1148</v>
      </c>
      <c r="B2" s="7"/>
      <c r="C2" s="7"/>
      <c r="D2" s="7"/>
      <c r="E2" s="7"/>
      <c r="F2" s="7"/>
      <c r="G2" s="7"/>
      <c r="H2" s="7"/>
      <c r="I2" s="7"/>
    </row>
    <row r="3" s="5" customFormat="1" ht="43.5" customHeight="1">
      <c r="A3" s="16" t="s">
        <v>1814</v>
      </c>
      <c r="B3" s="29" t="s">
        <v>1151</v>
      </c>
      <c r="C3" s="29" t="s">
        <v>1815</v>
      </c>
      <c r="D3" s="29" t="s">
        <v>1816</v>
      </c>
      <c r="E3" s="29" t="s">
        <v>1817</v>
      </c>
      <c r="F3" s="29" t="s">
        <v>1818</v>
      </c>
      <c r="G3" s="29" t="s">
        <v>1819</v>
      </c>
      <c r="H3" s="29" t="s">
        <v>1820</v>
      </c>
      <c r="I3" s="29" t="s">
        <v>1821</v>
      </c>
    </row>
    <row r="4" s="5" customFormat="1" ht="30.75" customHeight="1">
      <c r="A4" s="19" t="s">
        <v>1822</v>
      </c>
      <c r="B4" s="12">
        <v>752395.41985100007</v>
      </c>
      <c r="C4" s="12">
        <v>0</v>
      </c>
      <c r="D4" s="12">
        <v>134758.35138099999</v>
      </c>
      <c r="E4" s="12">
        <v>336720.698982</v>
      </c>
      <c r="F4" s="12">
        <v>98780.641502999992</v>
      </c>
      <c r="G4" s="12">
        <v>179729.66110199998</v>
      </c>
      <c r="H4" s="12">
        <v>2406.066883</v>
      </c>
      <c r="I4" s="12">
        <v>0</v>
      </c>
    </row>
    <row r="5" s="5" customFormat="1" ht="30.75" customHeight="1">
      <c r="A5" s="14" t="s">
        <v>1823</v>
      </c>
      <c r="B5" s="12">
        <v>314505.67250700004</v>
      </c>
      <c r="C5" s="12">
        <v>0</v>
      </c>
      <c r="D5" s="12">
        <v>31625.290000000001</v>
      </c>
      <c r="E5" s="12">
        <v>125242.63171700001</v>
      </c>
      <c r="F5" s="12">
        <v>93934.223425999997</v>
      </c>
      <c r="G5" s="12">
        <v>61391.637799999997</v>
      </c>
      <c r="H5" s="12">
        <v>2311.8895640000001</v>
      </c>
      <c r="I5" s="12">
        <v>0</v>
      </c>
    </row>
    <row r="6" s="5" customFormat="1" ht="30.75" customHeight="1">
      <c r="A6" s="14" t="s">
        <v>1824</v>
      </c>
      <c r="B6" s="12">
        <v>391901.07072200003</v>
      </c>
      <c r="C6" s="12">
        <v>0</v>
      </c>
      <c r="D6" s="12">
        <v>73780.549499999994</v>
      </c>
      <c r="E6" s="12">
        <v>202458.391622</v>
      </c>
      <c r="F6" s="12">
        <v>200</v>
      </c>
      <c r="G6" s="12">
        <v>115462.1296</v>
      </c>
      <c r="H6" s="12">
        <v>0</v>
      </c>
      <c r="I6" s="12">
        <v>0</v>
      </c>
    </row>
    <row r="7" s="5" customFormat="1" ht="30.75" customHeight="1">
      <c r="A7" s="14" t="s">
        <v>1825</v>
      </c>
      <c r="B7" s="12">
        <v>9809.158958</v>
      </c>
      <c r="C7" s="12">
        <v>0</v>
      </c>
      <c r="D7" s="12">
        <v>3596.4770060000001</v>
      </c>
      <c r="E7" s="12">
        <v>702.09069499999998</v>
      </c>
      <c r="F7" s="12">
        <v>4040.8615799999998</v>
      </c>
      <c r="G7" s="12">
        <v>1392.1938130000001</v>
      </c>
      <c r="H7" s="12">
        <v>77.535864000000004</v>
      </c>
      <c r="I7" s="12">
        <v>0</v>
      </c>
    </row>
    <row r="8" s="5" customFormat="1" ht="30.75" customHeight="1">
      <c r="A8" s="14" t="s">
        <v>1826</v>
      </c>
      <c r="B8" s="12">
        <v>0</v>
      </c>
      <c r="C8" s="12">
        <v>0</v>
      </c>
      <c r="D8" s="12">
        <v>0</v>
      </c>
      <c r="E8" s="12">
        <v>0</v>
      </c>
      <c r="F8" s="12">
        <v>0</v>
      </c>
      <c r="G8" s="12">
        <v>0</v>
      </c>
      <c r="H8" s="12">
        <v>0</v>
      </c>
      <c r="I8" s="12">
        <v>0</v>
      </c>
    </row>
    <row r="9" s="5" customFormat="1" ht="30.75" customHeight="1">
      <c r="A9" s="14" t="s">
        <v>1827</v>
      </c>
      <c r="B9" s="12">
        <v>6653.5113059999994</v>
      </c>
      <c r="C9" s="12">
        <v>0</v>
      </c>
      <c r="D9" s="12">
        <v>118.109504</v>
      </c>
      <c r="E9" s="12">
        <v>6276.2115969999995</v>
      </c>
      <c r="F9" s="12">
        <v>259.19020499999999</v>
      </c>
      <c r="G9" s="12">
        <v>0</v>
      </c>
      <c r="H9" s="12">
        <v>0</v>
      </c>
      <c r="I9" s="12">
        <v>0</v>
      </c>
    </row>
    <row r="10" s="5" customFormat="1" ht="30.75" customHeight="1">
      <c r="A10" s="14" t="s">
        <v>1828</v>
      </c>
      <c r="B10" s="12">
        <v>29524.926358000004</v>
      </c>
      <c r="C10" s="12">
        <v>0</v>
      </c>
      <c r="D10" s="12">
        <v>25636.845370999999</v>
      </c>
      <c r="E10" s="12">
        <v>2041.3733510000002</v>
      </c>
      <c r="F10" s="12">
        <v>346.36629199999999</v>
      </c>
      <c r="G10" s="12">
        <v>1483.699889</v>
      </c>
      <c r="H10" s="12">
        <v>16.641455000000001</v>
      </c>
      <c r="I10" s="12">
        <v>0</v>
      </c>
    </row>
    <row r="11" s="5" customFormat="1" ht="30.75" customHeight="1">
      <c r="A11" s="14" t="s">
        <v>1829</v>
      </c>
      <c r="B11" s="12">
        <v>0</v>
      </c>
      <c r="C11" s="12">
        <v>0</v>
      </c>
      <c r="D11" s="12">
        <v>0</v>
      </c>
      <c r="E11" s="12">
        <v>0</v>
      </c>
      <c r="F11" s="12">
        <v>0</v>
      </c>
      <c r="G11" s="12">
        <v>0</v>
      </c>
      <c r="H11" s="12">
        <v>0</v>
      </c>
      <c r="I11" s="12">
        <v>0</v>
      </c>
    </row>
    <row r="12"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pane xSplit="1" ySplit="4" topLeftCell="B5" activePane="bottomRight" state="frozen"/>
      <selection activeCell="A16" activeCellId="0" sqref="A16"/>
    </sheetView>
  </sheetViews>
  <sheetFormatPr baseColWidth="8" defaultColWidth="9.125"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125"/>
  </cols>
  <sheetData>
    <row r="1" s="5" customFormat="1" ht="33.950000000000003" customHeight="1">
      <c r="A1" s="6" t="s">
        <v>1830</v>
      </c>
      <c r="B1" s="6"/>
      <c r="C1" s="6"/>
      <c r="D1" s="6"/>
      <c r="E1" s="6"/>
      <c r="F1" s="6"/>
      <c r="G1" s="6"/>
      <c r="H1" s="6"/>
      <c r="I1" s="6"/>
    </row>
    <row r="2" s="5" customFormat="1" ht="16.899999999999999" customHeight="1">
      <c r="A2" s="7" t="s">
        <v>1148</v>
      </c>
      <c r="B2" s="7"/>
      <c r="C2" s="7"/>
      <c r="D2" s="7"/>
      <c r="E2" s="7"/>
      <c r="F2" s="7"/>
      <c r="G2" s="7"/>
      <c r="H2" s="7"/>
      <c r="I2" s="7"/>
    </row>
    <row r="3" s="5" customFormat="1" ht="43.5" customHeight="1">
      <c r="A3" s="16" t="s">
        <v>1814</v>
      </c>
      <c r="B3" s="29" t="s">
        <v>1151</v>
      </c>
      <c r="C3" s="29" t="s">
        <v>1815</v>
      </c>
      <c r="D3" s="29" t="s">
        <v>1816</v>
      </c>
      <c r="E3" s="29" t="s">
        <v>1817</v>
      </c>
      <c r="F3" s="29" t="s">
        <v>1818</v>
      </c>
      <c r="G3" s="29" t="s">
        <v>1819</v>
      </c>
      <c r="H3" s="29" t="s">
        <v>1820</v>
      </c>
      <c r="I3" s="29" t="s">
        <v>1821</v>
      </c>
    </row>
    <row r="4" s="5" customFormat="1" ht="33" customHeight="1">
      <c r="A4" s="19" t="s">
        <v>1831</v>
      </c>
      <c r="B4" s="12">
        <v>548391.76089499996</v>
      </c>
      <c r="C4" s="12">
        <v>0</v>
      </c>
      <c r="D4" s="12">
        <v>86191.068792999999</v>
      </c>
      <c r="E4" s="12">
        <v>196751.00145799998</v>
      </c>
      <c r="F4" s="12">
        <v>81092.0818</v>
      </c>
      <c r="G4" s="12">
        <v>180268.85659899999</v>
      </c>
      <c r="H4" s="12">
        <v>4088.7522450000001</v>
      </c>
      <c r="I4" s="12">
        <v>0</v>
      </c>
    </row>
    <row r="5" s="5" customFormat="1" ht="33" customHeight="1">
      <c r="A5" s="14" t="s">
        <v>1832</v>
      </c>
      <c r="B5" s="22">
        <v>527267.79989300005</v>
      </c>
      <c r="C5" s="12">
        <v>0</v>
      </c>
      <c r="D5" s="12">
        <v>86119.112886000003</v>
      </c>
      <c r="E5" s="12">
        <v>192109.920339</v>
      </c>
      <c r="F5" s="12">
        <v>80836.699301999994</v>
      </c>
      <c r="G5" s="12">
        <v>165045.78429899999</v>
      </c>
      <c r="H5" s="12">
        <v>3156.2830670000003</v>
      </c>
      <c r="I5" s="12">
        <v>0</v>
      </c>
    </row>
    <row r="6" s="5" customFormat="1" ht="33" customHeight="1">
      <c r="A6" s="13" t="s">
        <v>1833</v>
      </c>
      <c r="B6" s="12">
        <v>2683.3194709999998</v>
      </c>
      <c r="C6" s="139">
        <v>0</v>
      </c>
      <c r="D6" s="12">
        <v>63.816741</v>
      </c>
      <c r="E6" s="12">
        <v>2471.2194079999999</v>
      </c>
      <c r="F6" s="12">
        <v>148.283322</v>
      </c>
      <c r="G6" s="12">
        <v>0</v>
      </c>
      <c r="H6" s="12">
        <v>0</v>
      </c>
      <c r="I6" s="12">
        <v>0</v>
      </c>
    </row>
    <row r="7" s="5" customFormat="1" ht="33" customHeight="1">
      <c r="A7" s="14" t="s">
        <v>1834</v>
      </c>
      <c r="B7" s="15">
        <v>2289.1538830000004</v>
      </c>
      <c r="C7" s="12">
        <v>0</v>
      </c>
      <c r="D7" s="12">
        <v>8.1391660000000012</v>
      </c>
      <c r="E7" s="12">
        <v>2169.861711</v>
      </c>
      <c r="F7" s="12">
        <v>107.099176</v>
      </c>
      <c r="G7" s="12">
        <v>0</v>
      </c>
      <c r="H7" s="12">
        <v>4.0538300000000005</v>
      </c>
      <c r="I7" s="12">
        <v>0</v>
      </c>
    </row>
    <row r="8" s="5" customFormat="1" ht="33" customHeight="1">
      <c r="A8" s="14" t="s">
        <v>1835</v>
      </c>
      <c r="B8" s="12">
        <v>0</v>
      </c>
      <c r="C8" s="12">
        <v>0</v>
      </c>
      <c r="D8" s="12">
        <v>0</v>
      </c>
      <c r="E8" s="12">
        <v>0</v>
      </c>
      <c r="F8" s="12">
        <v>0</v>
      </c>
      <c r="G8" s="12">
        <v>0</v>
      </c>
      <c r="H8" s="12">
        <v>0</v>
      </c>
      <c r="I8" s="12">
        <v>0</v>
      </c>
    </row>
    <row r="9"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pane xSplit="1" ySplit="4" topLeftCell="B5" activePane="bottomRight" state="frozen"/>
      <selection activeCell="A16" activeCellId="0" sqref="A16"/>
    </sheetView>
  </sheetViews>
  <sheetFormatPr baseColWidth="8" defaultColWidth="9.125"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125"/>
  </cols>
  <sheetData>
    <row r="1" s="5" customFormat="1" ht="33.950000000000003" customHeight="1">
      <c r="A1" s="6" t="s">
        <v>1836</v>
      </c>
      <c r="B1" s="6"/>
      <c r="C1" s="6"/>
      <c r="D1" s="6"/>
      <c r="E1" s="6"/>
      <c r="F1" s="6"/>
      <c r="G1" s="6"/>
      <c r="H1" s="6"/>
      <c r="I1" s="6"/>
    </row>
    <row r="2" s="5" customFormat="1" ht="16.899999999999999" customHeight="1">
      <c r="A2" s="7" t="s">
        <v>1148</v>
      </c>
      <c r="B2" s="7"/>
      <c r="C2" s="7"/>
      <c r="D2" s="7"/>
      <c r="E2" s="7"/>
      <c r="F2" s="7"/>
      <c r="G2" s="7"/>
      <c r="H2" s="7"/>
      <c r="I2" s="7"/>
    </row>
    <row r="3" s="5" customFormat="1" ht="43.5" customHeight="1">
      <c r="A3" s="16" t="s">
        <v>1814</v>
      </c>
      <c r="B3" s="29" t="s">
        <v>1151</v>
      </c>
      <c r="C3" s="29" t="s">
        <v>1815</v>
      </c>
      <c r="D3" s="29" t="s">
        <v>1816</v>
      </c>
      <c r="E3" s="29" t="s">
        <v>1817</v>
      </c>
      <c r="F3" s="29" t="s">
        <v>1818</v>
      </c>
      <c r="G3" s="29" t="s">
        <v>1819</v>
      </c>
      <c r="H3" s="29" t="s">
        <v>1820</v>
      </c>
      <c r="I3" s="29" t="s">
        <v>1821</v>
      </c>
    </row>
    <row r="4" s="5" customFormat="1" ht="32.25" customHeight="1">
      <c r="A4" s="19" t="s">
        <v>1822</v>
      </c>
      <c r="B4" s="12">
        <v>336370.05084099999</v>
      </c>
      <c r="C4" s="12">
        <v>0</v>
      </c>
      <c r="D4" s="12">
        <v>0</v>
      </c>
      <c r="E4" s="12">
        <v>55453.681353</v>
      </c>
      <c r="F4" s="12">
        <v>98780.641502999992</v>
      </c>
      <c r="G4" s="12">
        <v>179729.66110199998</v>
      </c>
      <c r="H4" s="12">
        <v>2406.066883</v>
      </c>
      <c r="I4" s="12">
        <v>0</v>
      </c>
    </row>
    <row r="5" s="5" customFormat="1" ht="32.25" customHeight="1">
      <c r="A5" s="14" t="s">
        <v>1823</v>
      </c>
      <c r="B5" s="12">
        <v>188276.945393</v>
      </c>
      <c r="C5" s="12">
        <v>0</v>
      </c>
      <c r="D5" s="12">
        <v>0</v>
      </c>
      <c r="E5" s="12">
        <v>30639.194602999996</v>
      </c>
      <c r="F5" s="12">
        <v>93934.223425999997</v>
      </c>
      <c r="G5" s="12">
        <v>61391.637799999997</v>
      </c>
      <c r="H5" s="12">
        <v>2311.8895640000001</v>
      </c>
      <c r="I5" s="12">
        <v>0</v>
      </c>
    </row>
    <row r="6" s="5" customFormat="1" ht="32.25" customHeight="1">
      <c r="A6" s="14" t="s">
        <v>1824</v>
      </c>
      <c r="B6" s="12">
        <v>138063.04225299999</v>
      </c>
      <c r="C6" s="12">
        <v>0</v>
      </c>
      <c r="D6" s="12">
        <v>0</v>
      </c>
      <c r="E6" s="12">
        <v>22400.912652999999</v>
      </c>
      <c r="F6" s="12">
        <v>200</v>
      </c>
      <c r="G6" s="12">
        <v>115462.1296</v>
      </c>
      <c r="H6" s="12">
        <v>0</v>
      </c>
      <c r="I6" s="12">
        <v>0</v>
      </c>
    </row>
    <row r="7" s="5" customFormat="1" ht="32.25" customHeight="1">
      <c r="A7" s="14" t="s">
        <v>1825</v>
      </c>
      <c r="B7" s="12">
        <v>5672.2222350000002</v>
      </c>
      <c r="C7" s="12">
        <v>0</v>
      </c>
      <c r="D7" s="12">
        <v>0</v>
      </c>
      <c r="E7" s="12">
        <v>161.630978</v>
      </c>
      <c r="F7" s="12">
        <v>4040.8615799999998</v>
      </c>
      <c r="G7" s="12">
        <v>1392.1938130000001</v>
      </c>
      <c r="H7" s="12">
        <v>77.535864000000004</v>
      </c>
      <c r="I7" s="12">
        <v>0</v>
      </c>
    </row>
    <row r="8" s="5" customFormat="1" ht="32.25" customHeight="1">
      <c r="A8" s="14" t="s">
        <v>1826</v>
      </c>
      <c r="B8" s="12">
        <v>0</v>
      </c>
      <c r="C8" s="12">
        <v>0</v>
      </c>
      <c r="D8" s="12">
        <v>0</v>
      </c>
      <c r="E8" s="12">
        <v>0</v>
      </c>
      <c r="F8" s="12">
        <v>0</v>
      </c>
      <c r="G8" s="12">
        <v>0</v>
      </c>
      <c r="H8" s="12">
        <v>0</v>
      </c>
      <c r="I8" s="12">
        <v>0</v>
      </c>
    </row>
    <row r="9" s="5" customFormat="1" ht="32.25" customHeight="1">
      <c r="A9" s="14" t="s">
        <v>1827</v>
      </c>
      <c r="B9" s="12">
        <v>2022.2778460000002</v>
      </c>
      <c r="C9" s="12">
        <v>0</v>
      </c>
      <c r="D9" s="12">
        <v>0</v>
      </c>
      <c r="E9" s="12">
        <v>1763.0876410000001</v>
      </c>
      <c r="F9" s="12">
        <v>259.19020499999999</v>
      </c>
      <c r="G9" s="12">
        <v>0</v>
      </c>
      <c r="H9" s="12">
        <v>0</v>
      </c>
      <c r="I9" s="12">
        <v>0</v>
      </c>
    </row>
    <row r="10" s="5" customFormat="1" ht="32.25" customHeight="1">
      <c r="A10" s="14" t="s">
        <v>1828</v>
      </c>
      <c r="B10" s="12">
        <v>2335.563114</v>
      </c>
      <c r="C10" s="12">
        <v>0</v>
      </c>
      <c r="D10" s="12">
        <v>0</v>
      </c>
      <c r="E10" s="12">
        <v>488.85547800000001</v>
      </c>
      <c r="F10" s="12">
        <v>346.36629199999999</v>
      </c>
      <c r="G10" s="12">
        <v>1483.699889</v>
      </c>
      <c r="H10" s="12">
        <v>16.641455000000001</v>
      </c>
      <c r="I10" s="12">
        <v>0</v>
      </c>
    </row>
    <row r="11" s="5" customFormat="1" ht="32.25" customHeight="1">
      <c r="A11" s="14" t="s">
        <v>1829</v>
      </c>
      <c r="B11" s="12">
        <v>0</v>
      </c>
      <c r="C11" s="12">
        <v>0</v>
      </c>
      <c r="D11" s="12">
        <v>0</v>
      </c>
      <c r="E11" s="12">
        <v>0</v>
      </c>
      <c r="F11" s="12">
        <v>0</v>
      </c>
      <c r="G11" s="12">
        <v>0</v>
      </c>
      <c r="H11" s="12">
        <v>0</v>
      </c>
      <c r="I11" s="12">
        <v>0</v>
      </c>
    </row>
    <row r="12"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pane xSplit="1" ySplit="4" topLeftCell="B5" activePane="bottomRight" state="frozen"/>
      <selection activeCell="A16" activeCellId="0" sqref="A16"/>
    </sheetView>
  </sheetViews>
  <sheetFormatPr baseColWidth="8" defaultColWidth="9.125" defaultRowHeight="15.75" customHeight="1"/>
  <cols>
    <col customWidth="1" min="1" max="1" style="5" width="30"/>
    <col customWidth="1" min="2" max="2" style="5" width="13.125"/>
    <col customWidth="1" min="3" max="3" style="5" width="12.125"/>
    <col customWidth="1" min="4" max="4" style="5" width="12.5"/>
    <col customWidth="1" min="5" max="5" style="5" width="13.125"/>
    <col customWidth="1" min="6" max="6" style="5" width="12.25"/>
    <col customWidth="1" min="7" max="7" style="5" width="11.875"/>
    <col customWidth="1" min="8" max="9" style="5" width="12.625"/>
    <col customWidth="1" min="10" max="257" style="5" width="9.125"/>
  </cols>
  <sheetData>
    <row r="1" s="5" customFormat="1" ht="33.950000000000003" customHeight="1">
      <c r="A1" s="6" t="s">
        <v>1837</v>
      </c>
      <c r="B1" s="6"/>
      <c r="C1" s="6"/>
      <c r="D1" s="6"/>
      <c r="E1" s="6"/>
      <c r="F1" s="6"/>
      <c r="G1" s="6"/>
      <c r="H1" s="6"/>
      <c r="I1" s="6"/>
    </row>
    <row r="2" s="5" customFormat="1" ht="16.899999999999999" customHeight="1">
      <c r="A2" s="7" t="s">
        <v>1148</v>
      </c>
      <c r="B2" s="7"/>
      <c r="C2" s="7"/>
      <c r="D2" s="7"/>
      <c r="E2" s="7"/>
      <c r="F2" s="7"/>
      <c r="G2" s="7"/>
      <c r="H2" s="7"/>
      <c r="I2" s="7"/>
    </row>
    <row r="3" s="5" customFormat="1" ht="43.5" customHeight="1">
      <c r="A3" s="16" t="s">
        <v>1814</v>
      </c>
      <c r="B3" s="29" t="s">
        <v>1151</v>
      </c>
      <c r="C3" s="29" t="s">
        <v>1815</v>
      </c>
      <c r="D3" s="29" t="s">
        <v>1816</v>
      </c>
      <c r="E3" s="29" t="s">
        <v>1817</v>
      </c>
      <c r="F3" s="29" t="s">
        <v>1818</v>
      </c>
      <c r="G3" s="29" t="s">
        <v>1819</v>
      </c>
      <c r="H3" s="29" t="s">
        <v>1820</v>
      </c>
      <c r="I3" s="29" t="s">
        <v>1821</v>
      </c>
    </row>
    <row r="4" s="5" customFormat="1" ht="39.75" customHeight="1">
      <c r="A4" s="19" t="s">
        <v>1831</v>
      </c>
      <c r="B4" s="12">
        <v>303538.709737</v>
      </c>
      <c r="C4" s="12">
        <v>0</v>
      </c>
      <c r="D4" s="12">
        <v>0</v>
      </c>
      <c r="E4" s="12">
        <v>38089.019093000003</v>
      </c>
      <c r="F4" s="12">
        <v>81092.0818</v>
      </c>
      <c r="G4" s="12">
        <v>180268.85659899999</v>
      </c>
      <c r="H4" s="12">
        <v>4088.7522450000001</v>
      </c>
      <c r="I4" s="12">
        <v>0</v>
      </c>
    </row>
    <row r="5" s="5" customFormat="1" ht="39.75" customHeight="1">
      <c r="A5" s="14" t="s">
        <v>1832</v>
      </c>
      <c r="B5" s="22">
        <v>286076.56938400003</v>
      </c>
      <c r="C5" s="12">
        <v>0</v>
      </c>
      <c r="D5" s="12">
        <v>0</v>
      </c>
      <c r="E5" s="12">
        <v>37037.802716000006</v>
      </c>
      <c r="F5" s="12">
        <v>80836.699301999994</v>
      </c>
      <c r="G5" s="12">
        <v>165045.78429899999</v>
      </c>
      <c r="H5" s="12">
        <v>3156.2830670000003</v>
      </c>
      <c r="I5" s="12">
        <v>0</v>
      </c>
    </row>
    <row r="6" s="5" customFormat="1" ht="39.75" customHeight="1">
      <c r="A6" s="13" t="s">
        <v>1833</v>
      </c>
      <c r="B6" s="12">
        <v>1119.3189</v>
      </c>
      <c r="C6" s="139">
        <v>0</v>
      </c>
      <c r="D6" s="12">
        <v>0</v>
      </c>
      <c r="E6" s="12">
        <v>971.03557799999999</v>
      </c>
      <c r="F6" s="12">
        <v>148.283322</v>
      </c>
      <c r="G6" s="12">
        <v>0</v>
      </c>
      <c r="H6" s="12">
        <v>0</v>
      </c>
      <c r="I6" s="12">
        <v>0</v>
      </c>
    </row>
    <row r="7" s="5" customFormat="1" ht="39.75" customHeight="1">
      <c r="A7" s="14" t="s">
        <v>1834</v>
      </c>
      <c r="B7" s="15">
        <v>191.33380500000001</v>
      </c>
      <c r="C7" s="12">
        <v>0</v>
      </c>
      <c r="D7" s="12">
        <v>0</v>
      </c>
      <c r="E7" s="12">
        <v>80.180798999999993</v>
      </c>
      <c r="F7" s="12">
        <v>107.099176</v>
      </c>
      <c r="G7" s="12">
        <v>0</v>
      </c>
      <c r="H7" s="12">
        <v>4.0538300000000005</v>
      </c>
      <c r="I7" s="12">
        <v>0</v>
      </c>
    </row>
    <row r="8" s="5" customFormat="1" ht="39.75" customHeight="1">
      <c r="A8" s="14" t="s">
        <v>1835</v>
      </c>
      <c r="B8" s="12">
        <v>0</v>
      </c>
      <c r="C8" s="12">
        <v>0</v>
      </c>
      <c r="D8" s="12">
        <v>0</v>
      </c>
      <c r="E8" s="12">
        <v>0</v>
      </c>
      <c r="F8" s="12">
        <v>0</v>
      </c>
      <c r="G8" s="12">
        <v>0</v>
      </c>
      <c r="H8" s="12">
        <v>0</v>
      </c>
      <c r="I8" s="12">
        <v>0</v>
      </c>
    </row>
    <row r="9" s="5" customFormat="1" ht="15.6" customHeight="1"/>
  </sheetData>
  <mergeCells count="2">
    <mergeCell ref="A1:I1"/>
    <mergeCell ref="A2:I2"/>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6" activeCellId="0" sqref="A16"/>
    </sheetView>
  </sheetViews>
  <sheetFormatPr baseColWidth="8" defaultColWidth="7.125" defaultRowHeight="13.1" customHeight="1"/>
  <cols>
    <col customWidth="1" min="1" max="1" style="140" width="28"/>
    <col customWidth="1" min="2" max="2" style="140" width="12"/>
    <col customWidth="1" min="3" max="3" style="140" width="21.625"/>
    <col customWidth="1" min="4" max="4" style="140" width="12.375"/>
    <col customWidth="1" min="5" max="257" style="140" width="7.125"/>
  </cols>
  <sheetData>
    <row r="1" ht="33" customHeight="1">
      <c r="A1" s="141" t="s">
        <v>1838</v>
      </c>
      <c r="B1" s="141"/>
      <c r="C1" s="141"/>
      <c r="D1" s="141"/>
      <c r="E1" s="142"/>
      <c r="F1" s="142"/>
      <c r="G1" s="142"/>
      <c r="H1" s="142"/>
      <c r="I1" s="142"/>
      <c r="J1" s="142"/>
      <c r="K1" s="142"/>
      <c r="L1" s="142"/>
    </row>
    <row r="2" ht="18.75" customHeight="1">
      <c r="A2" s="143"/>
      <c r="B2" s="144"/>
      <c r="C2" s="145"/>
      <c r="D2" s="146" t="s">
        <v>1148</v>
      </c>
    </row>
    <row r="3" ht="24" customHeight="1">
      <c r="A3" s="147" t="s">
        <v>1839</v>
      </c>
      <c r="B3" s="148" t="s">
        <v>39</v>
      </c>
      <c r="C3" s="147" t="s">
        <v>1839</v>
      </c>
      <c r="D3" s="148" t="s">
        <v>39</v>
      </c>
    </row>
    <row r="4" ht="24" customHeight="1">
      <c r="A4" s="149" t="s">
        <v>1840</v>
      </c>
      <c r="B4" s="150"/>
      <c r="C4" s="151" t="s">
        <v>1841</v>
      </c>
      <c r="D4" s="152"/>
    </row>
    <row r="5" ht="24" customHeight="1">
      <c r="A5" s="153" t="s">
        <v>1842</v>
      </c>
      <c r="B5" s="154"/>
      <c r="C5" s="151" t="s">
        <v>1843</v>
      </c>
      <c r="D5" s="152"/>
    </row>
    <row r="6" ht="24" customHeight="1">
      <c r="A6" s="155" t="s">
        <v>1844</v>
      </c>
      <c r="B6" s="156"/>
      <c r="C6" s="151" t="s">
        <v>1845</v>
      </c>
      <c r="D6" s="152"/>
    </row>
    <row r="7" ht="24" customHeight="1">
      <c r="A7" s="157" t="s">
        <v>1846</v>
      </c>
      <c r="B7" s="158"/>
      <c r="C7" s="151" t="s">
        <v>1847</v>
      </c>
      <c r="D7" s="152"/>
    </row>
    <row r="8" ht="24" customHeight="1">
      <c r="A8" s="159" t="s">
        <v>1848</v>
      </c>
      <c r="B8" s="158"/>
      <c r="C8" s="151" t="s">
        <v>1849</v>
      </c>
      <c r="D8" s="152"/>
    </row>
    <row r="9" ht="24" customHeight="1">
      <c r="A9" s="159" t="s">
        <v>1850</v>
      </c>
      <c r="B9" s="160"/>
      <c r="C9" s="161"/>
      <c r="D9" s="152"/>
    </row>
    <row r="10" ht="24" customHeight="1">
      <c r="A10" s="157" t="s">
        <v>1851</v>
      </c>
      <c r="B10" s="160"/>
      <c r="C10" s="161"/>
      <c r="D10" s="152"/>
    </row>
    <row r="11" ht="24" customHeight="1">
      <c r="A11" s="157" t="s">
        <v>1852</v>
      </c>
      <c r="B11" s="160"/>
      <c r="C11" s="161"/>
      <c r="D11" s="152"/>
    </row>
    <row r="12" ht="24" customHeight="1">
      <c r="A12" s="157" t="s">
        <v>1853</v>
      </c>
      <c r="B12" s="160"/>
      <c r="C12" s="161"/>
      <c r="D12" s="152"/>
    </row>
    <row r="13" ht="24" customHeight="1">
      <c r="A13" s="157" t="s">
        <v>1854</v>
      </c>
      <c r="B13" s="160"/>
      <c r="C13" s="161"/>
      <c r="D13" s="152"/>
    </row>
    <row r="14" ht="24" customHeight="1">
      <c r="A14" s="157" t="s">
        <v>1855</v>
      </c>
      <c r="B14" s="158"/>
      <c r="C14" s="162" t="s">
        <v>1856</v>
      </c>
      <c r="D14" s="152"/>
    </row>
    <row r="15" ht="24" customHeight="1">
      <c r="A15" s="157" t="s">
        <v>1857</v>
      </c>
      <c r="B15" s="158"/>
      <c r="C15" s="163" t="s">
        <v>1858</v>
      </c>
      <c r="D15" s="152"/>
    </row>
    <row r="16" ht="24" customHeight="1">
      <c r="A16" s="157" t="s">
        <v>1859</v>
      </c>
      <c r="B16" s="158"/>
      <c r="C16" s="162" t="s">
        <v>1860</v>
      </c>
      <c r="D16" s="152"/>
    </row>
    <row r="17" ht="24" customHeight="1">
      <c r="A17" s="159" t="s">
        <v>1861</v>
      </c>
      <c r="B17" s="158"/>
      <c r="C17" s="151" t="s">
        <v>1862</v>
      </c>
      <c r="D17" s="152"/>
    </row>
    <row r="18" ht="24" customHeight="1">
      <c r="A18" s="164"/>
      <c r="B18" s="165"/>
      <c r="C18" s="163" t="s">
        <v>1863</v>
      </c>
      <c r="D18" s="152"/>
    </row>
    <row r="19" ht="24" customHeight="1">
      <c r="A19" s="149" t="s">
        <v>1864</v>
      </c>
      <c r="B19" s="150"/>
      <c r="C19" s="162" t="s">
        <v>1865</v>
      </c>
      <c r="D19" s="152"/>
    </row>
    <row r="20" ht="24" customHeight="1">
      <c r="A20" s="164" t="s">
        <v>1866</v>
      </c>
      <c r="B20" s="166"/>
      <c r="C20" s="165" t="s">
        <v>1866</v>
      </c>
      <c r="D20" s="152"/>
    </row>
    <row r="21" ht="13.1">
      <c r="A21" s="167" t="s">
        <v>1867</v>
      </c>
    </row>
  </sheetData>
  <mergeCells count="1">
    <mergeCell ref="A1:D1"/>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6" activeCellId="0" sqref="A16"/>
    </sheetView>
  </sheetViews>
  <sheetFormatPr baseColWidth="8" defaultColWidth="7.125" defaultRowHeight="13.1" customHeight="1"/>
  <cols>
    <col customWidth="1" min="1" max="4" style="168" width="22.5"/>
    <col customWidth="1" min="5" max="6" style="168" width="7.125"/>
    <col bestFit="1" customWidth="1" min="7" max="7" style="168" width="9.625"/>
    <col customWidth="1" min="8" max="257" style="168" width="7.125"/>
  </cols>
  <sheetData>
    <row r="1" ht="35.100000000000001" customHeight="1">
      <c r="A1" s="169" t="s">
        <v>1868</v>
      </c>
      <c r="B1" s="170"/>
      <c r="C1" s="170"/>
      <c r="D1" s="170"/>
    </row>
    <row r="2" ht="19.5" customHeight="1">
      <c r="A2" s="171"/>
      <c r="B2" s="171"/>
      <c r="C2" s="171"/>
      <c r="D2" s="171"/>
    </row>
    <row r="3" s="172" customFormat="1" ht="27.949999999999999" customHeight="1">
      <c r="A3" s="173"/>
      <c r="B3" s="174"/>
      <c r="C3" s="175"/>
      <c r="D3" s="174" t="s">
        <v>1148</v>
      </c>
    </row>
    <row r="4" s="172" customFormat="1" ht="27.949999999999999" customHeight="1">
      <c r="A4" s="176" t="s">
        <v>1869</v>
      </c>
      <c r="B4" s="176" t="s">
        <v>1870</v>
      </c>
      <c r="C4" s="176" t="s">
        <v>1869</v>
      </c>
      <c r="D4" s="176" t="s">
        <v>1870</v>
      </c>
    </row>
    <row r="5" s="172" customFormat="1" ht="33" customHeight="1">
      <c r="A5" s="177" t="s">
        <v>1871</v>
      </c>
      <c r="B5" s="178">
        <v>30639.194602999996</v>
      </c>
      <c r="C5" s="177" t="s">
        <v>1872</v>
      </c>
      <c r="D5" s="178">
        <v>37037.802716000006</v>
      </c>
    </row>
    <row r="6" s="172" customFormat="1" ht="33" customHeight="1">
      <c r="A6" s="177" t="s">
        <v>1873</v>
      </c>
      <c r="B6" s="178">
        <v>22400.912652999999</v>
      </c>
      <c r="C6" s="177" t="s">
        <v>1874</v>
      </c>
      <c r="D6" s="178">
        <v>971.03557799999999</v>
      </c>
    </row>
    <row r="7" s="172" customFormat="1" ht="33" customHeight="1">
      <c r="A7" s="177" t="s">
        <v>1875</v>
      </c>
      <c r="B7" s="178">
        <v>161.630978</v>
      </c>
      <c r="C7" s="177" t="s">
        <v>1876</v>
      </c>
      <c r="D7" s="178">
        <v>80.180798999999993</v>
      </c>
    </row>
    <row r="8" s="172" customFormat="1" ht="33" customHeight="1">
      <c r="A8" s="177" t="s">
        <v>1877</v>
      </c>
      <c r="B8" s="178">
        <v>1763.0876410000001</v>
      </c>
      <c r="C8" s="179" t="s">
        <v>1878</v>
      </c>
      <c r="D8" s="179" t="s">
        <v>1878</v>
      </c>
    </row>
    <row r="9" s="172" customFormat="1" ht="33" customHeight="1">
      <c r="A9" s="177" t="s">
        <v>1879</v>
      </c>
      <c r="B9" s="178">
        <v>488.85547800000001</v>
      </c>
      <c r="C9" s="179" t="s">
        <v>1878</v>
      </c>
      <c r="D9" s="179" t="s">
        <v>1878</v>
      </c>
    </row>
    <row r="10" s="172" customFormat="1" ht="33" customHeight="1">
      <c r="A10" s="177" t="s">
        <v>1880</v>
      </c>
      <c r="B10" s="180">
        <v>55453.681352999985</v>
      </c>
      <c r="C10" s="181" t="s">
        <v>1881</v>
      </c>
      <c r="D10" s="180">
        <v>38089.019093000003</v>
      </c>
    </row>
    <row r="11" s="172" customFormat="1" ht="33" customHeight="1">
      <c r="A11" s="177" t="s">
        <v>1882</v>
      </c>
      <c r="B11" s="180">
        <v>0</v>
      </c>
      <c r="C11" s="181" t="s">
        <v>1883</v>
      </c>
      <c r="D11" s="180">
        <v>0</v>
      </c>
    </row>
    <row r="12" s="172" customFormat="1" ht="33" customHeight="1">
      <c r="A12" s="177" t="s">
        <v>1884</v>
      </c>
      <c r="B12" s="180">
        <v>0</v>
      </c>
      <c r="C12" s="181" t="s">
        <v>1885</v>
      </c>
      <c r="D12" s="180">
        <v>0</v>
      </c>
    </row>
    <row r="13" s="172" customFormat="1" ht="33" customHeight="1">
      <c r="A13" s="177" t="s">
        <v>1886</v>
      </c>
      <c r="B13" s="180">
        <v>55453.681352999985</v>
      </c>
      <c r="C13" s="181" t="s">
        <v>1887</v>
      </c>
      <c r="D13" s="180">
        <v>38089.019093000003</v>
      </c>
    </row>
    <row r="14" s="172" customFormat="1" ht="33" customHeight="1">
      <c r="A14" s="179" t="s">
        <v>1878</v>
      </c>
      <c r="B14" s="182" t="s">
        <v>1878</v>
      </c>
      <c r="C14" s="181" t="s">
        <v>1888</v>
      </c>
      <c r="D14" s="180">
        <v>17364.662259999983</v>
      </c>
    </row>
    <row r="15" ht="33" customHeight="1">
      <c r="A15" s="177" t="s">
        <v>1889</v>
      </c>
      <c r="B15" s="180">
        <v>-5034.7114810000003</v>
      </c>
      <c r="C15" s="181" t="s">
        <v>1890</v>
      </c>
      <c r="D15" s="180">
        <v>12329.950778999984</v>
      </c>
    </row>
    <row r="16" ht="33" customHeight="1">
      <c r="A16" s="179" t="s">
        <v>1891</v>
      </c>
      <c r="B16" s="180">
        <v>50418.969871999987</v>
      </c>
      <c r="C16" s="182" t="s">
        <v>1892</v>
      </c>
      <c r="D16" s="180">
        <v>50418.969871999987</v>
      </c>
    </row>
  </sheetData>
  <mergeCells count="1">
    <mergeCell ref="A1:D1"/>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A16" activeCellId="0" sqref="A16"/>
    </sheetView>
  </sheetViews>
  <sheetFormatPr baseColWidth="8" defaultColWidth="7.125" defaultRowHeight="13.1" customHeight="1"/>
  <cols>
    <col customWidth="1" min="1" max="8" style="183" width="21.875"/>
    <col customWidth="1" min="9" max="257" style="140" width="7.125"/>
  </cols>
  <sheetData>
    <row r="1" ht="36.950000000000003" customHeight="1">
      <c r="A1" s="169" t="s">
        <v>1893</v>
      </c>
      <c r="B1" s="169"/>
      <c r="C1" s="169"/>
      <c r="D1" s="169"/>
      <c r="E1" s="169"/>
      <c r="F1" s="169"/>
      <c r="G1" s="169"/>
      <c r="H1" s="169"/>
    </row>
    <row r="2" ht="15.949999999999999" customHeight="1">
      <c r="A2" s="184"/>
      <c r="B2" s="184"/>
      <c r="C2" s="184"/>
      <c r="D2" s="184"/>
      <c r="E2" s="184"/>
      <c r="F2" s="184"/>
      <c r="G2" s="184"/>
      <c r="H2" s="184"/>
    </row>
    <row r="3" s="172" customFormat="1" ht="27.949999999999999" customHeight="1">
      <c r="A3" s="185"/>
      <c r="B3" s="185"/>
      <c r="C3" s="185"/>
      <c r="D3" s="186"/>
      <c r="E3" s="185"/>
      <c r="F3" s="185"/>
      <c r="G3" s="185"/>
      <c r="H3" s="187" t="s">
        <v>1148</v>
      </c>
    </row>
    <row r="4" s="172" customFormat="1" ht="27.949999999999999" customHeight="1">
      <c r="A4" s="188" t="s">
        <v>1869</v>
      </c>
      <c r="B4" s="188" t="s">
        <v>1894</v>
      </c>
      <c r="C4" s="189" t="s">
        <v>1895</v>
      </c>
      <c r="D4" s="189" t="s">
        <v>1896</v>
      </c>
      <c r="E4" s="188" t="s">
        <v>1869</v>
      </c>
      <c r="F4" s="189" t="s">
        <v>1894</v>
      </c>
      <c r="G4" s="189" t="s">
        <v>1895</v>
      </c>
      <c r="H4" s="189" t="s">
        <v>1896</v>
      </c>
    </row>
    <row r="5" s="172" customFormat="1" ht="27.949999999999999" customHeight="1">
      <c r="A5" s="190" t="s">
        <v>1897</v>
      </c>
      <c r="B5" s="191">
        <v>93934.223425999997</v>
      </c>
      <c r="C5" s="191">
        <v>68123.314327</v>
      </c>
      <c r="D5" s="191">
        <v>25810.909099</v>
      </c>
      <c r="E5" s="192" t="s">
        <v>1898</v>
      </c>
      <c r="F5" s="191">
        <v>80836.699301999994</v>
      </c>
      <c r="G5" s="191">
        <v>49913.504960999999</v>
      </c>
      <c r="H5" s="191">
        <v>30923.194340999995</v>
      </c>
    </row>
    <row r="6" s="172" customFormat="1" ht="27.949999999999999" customHeight="1">
      <c r="A6" s="190" t="s">
        <v>1899</v>
      </c>
      <c r="B6" s="191">
        <v>70269.180976999996</v>
      </c>
      <c r="C6" s="191">
        <v>66968.990976999994</v>
      </c>
      <c r="D6" s="191">
        <v>3300.1900000000001</v>
      </c>
      <c r="E6" s="192" t="s">
        <v>1900</v>
      </c>
      <c r="F6" s="191">
        <v>40436.696490999995</v>
      </c>
      <c r="G6" s="191">
        <v>38006.891615</v>
      </c>
      <c r="H6" s="191">
        <v>2429.8048760000001</v>
      </c>
    </row>
    <row r="7" s="172" customFormat="1" ht="27.949999999999999" customHeight="1">
      <c r="A7" s="193" t="s">
        <v>1901</v>
      </c>
      <c r="B7" s="194">
        <v>23665.042449</v>
      </c>
      <c r="C7" s="191">
        <v>1154.3233499999999</v>
      </c>
      <c r="D7" s="191">
        <v>22510.719099000002</v>
      </c>
      <c r="E7" s="192" t="s">
        <v>1902</v>
      </c>
      <c r="F7" s="194">
        <v>38076.094214999997</v>
      </c>
      <c r="G7" s="194">
        <v>9605.7693450000006</v>
      </c>
      <c r="H7" s="191">
        <v>28470.32487</v>
      </c>
    </row>
    <row r="8" s="172" customFormat="1" ht="27.949999999999999" customHeight="1">
      <c r="A8" s="195" t="s">
        <v>1844</v>
      </c>
      <c r="B8" s="196">
        <v>200</v>
      </c>
      <c r="C8" s="191">
        <v>200</v>
      </c>
      <c r="D8" s="197" t="s">
        <v>1878</v>
      </c>
      <c r="E8" s="192" t="s">
        <v>1903</v>
      </c>
      <c r="F8" s="196">
        <v>296.07585799999998</v>
      </c>
      <c r="G8" s="196">
        <v>273.01126299999999</v>
      </c>
      <c r="H8" s="191">
        <v>23.064595000000001</v>
      </c>
    </row>
    <row r="9" s="172" customFormat="1" ht="27.949999999999999" customHeight="1">
      <c r="A9" s="198" t="s">
        <v>1904</v>
      </c>
      <c r="B9" s="191">
        <v>200</v>
      </c>
      <c r="C9" s="191">
        <v>200</v>
      </c>
      <c r="D9" s="199" t="s">
        <v>1878</v>
      </c>
      <c r="E9" s="192" t="s">
        <v>1905</v>
      </c>
      <c r="F9" s="191">
        <v>2027.8327379999998</v>
      </c>
      <c r="G9" s="191">
        <v>2027.8327379999998</v>
      </c>
      <c r="H9" s="197" t="s">
        <v>1878</v>
      </c>
    </row>
    <row r="10" s="172" customFormat="1" ht="27.949999999999999" customHeight="1">
      <c r="A10" s="190" t="s">
        <v>1875</v>
      </c>
      <c r="B10" s="191">
        <v>4040.8615799999998</v>
      </c>
      <c r="C10" s="191">
        <v>3375.860064</v>
      </c>
      <c r="D10" s="191">
        <v>665.00151600000004</v>
      </c>
      <c r="E10" s="192" t="s">
        <v>1874</v>
      </c>
      <c r="F10" s="191">
        <v>148.283322</v>
      </c>
      <c r="G10" s="197" t="s">
        <v>1878</v>
      </c>
      <c r="H10" s="191">
        <v>148.283322</v>
      </c>
    </row>
    <row r="11" s="172" customFormat="1" ht="27.949999999999999" customHeight="1">
      <c r="A11" s="190" t="s">
        <v>1877</v>
      </c>
      <c r="B11" s="191">
        <v>259.19020499999999</v>
      </c>
      <c r="C11" s="199" t="s">
        <v>1878</v>
      </c>
      <c r="D11" s="191">
        <v>259.19020499999999</v>
      </c>
      <c r="E11" s="192" t="s">
        <v>1876</v>
      </c>
      <c r="F11" s="191">
        <v>107.099176</v>
      </c>
      <c r="G11" s="191">
        <v>29.700651000000001</v>
      </c>
      <c r="H11" s="191">
        <v>77.398525000000006</v>
      </c>
    </row>
    <row r="12" s="172" customFormat="1" ht="27.949999999999999" customHeight="1">
      <c r="A12" s="190" t="s">
        <v>1879</v>
      </c>
      <c r="B12" s="191">
        <v>346.36629199999999</v>
      </c>
      <c r="C12" s="191">
        <v>346.36629199999999</v>
      </c>
      <c r="D12" s="191">
        <v>0</v>
      </c>
      <c r="E12" s="197" t="s">
        <v>1878</v>
      </c>
      <c r="F12" s="197" t="s">
        <v>1878</v>
      </c>
      <c r="G12" s="197" t="s">
        <v>1878</v>
      </c>
      <c r="H12" s="197" t="s">
        <v>1878</v>
      </c>
    </row>
    <row r="13" s="172" customFormat="1" ht="27.949999999999999" customHeight="1">
      <c r="A13" s="190" t="s">
        <v>1880</v>
      </c>
      <c r="B13" s="191">
        <v>98780.641502999992</v>
      </c>
      <c r="C13" s="191">
        <v>72045.540682999999</v>
      </c>
      <c r="D13" s="191">
        <v>26735.100820000003</v>
      </c>
      <c r="E13" s="192" t="s">
        <v>1881</v>
      </c>
      <c r="F13" s="191">
        <v>81092.0818</v>
      </c>
      <c r="G13" s="191">
        <v>49943.205611999998</v>
      </c>
      <c r="H13" s="191">
        <v>31148.876187999998</v>
      </c>
    </row>
    <row r="14" s="172" customFormat="1" ht="27.949999999999999" customHeight="1">
      <c r="A14" s="190" t="s">
        <v>1882</v>
      </c>
      <c r="B14" s="191">
        <v>0</v>
      </c>
      <c r="C14" s="191">
        <v>0</v>
      </c>
      <c r="D14" s="191">
        <v>0</v>
      </c>
      <c r="E14" s="192" t="s">
        <v>1883</v>
      </c>
      <c r="F14" s="191">
        <v>0</v>
      </c>
      <c r="G14" s="191">
        <v>0</v>
      </c>
      <c r="H14" s="191">
        <v>0</v>
      </c>
    </row>
    <row r="15" s="172" customFormat="1" ht="27.949999999999999" customHeight="1">
      <c r="A15" s="190" t="s">
        <v>1884</v>
      </c>
      <c r="B15" s="191">
        <v>0</v>
      </c>
      <c r="C15" s="191">
        <v>0</v>
      </c>
      <c r="D15" s="191">
        <v>0</v>
      </c>
      <c r="E15" s="192" t="s">
        <v>1885</v>
      </c>
      <c r="F15" s="191">
        <v>0</v>
      </c>
      <c r="G15" s="191">
        <v>0</v>
      </c>
      <c r="H15" s="191">
        <v>0</v>
      </c>
    </row>
    <row r="16" s="172" customFormat="1" ht="27.949999999999999" customHeight="1">
      <c r="A16" s="200" t="s">
        <v>1886</v>
      </c>
      <c r="B16" s="191">
        <v>98780.641502999992</v>
      </c>
      <c r="C16" s="191">
        <v>72045.540682999999</v>
      </c>
      <c r="D16" s="191">
        <v>26735.100820000003</v>
      </c>
      <c r="E16" s="192" t="s">
        <v>1887</v>
      </c>
      <c r="F16" s="191">
        <v>81092.0818</v>
      </c>
      <c r="G16" s="191">
        <v>49943.205611999998</v>
      </c>
      <c r="H16" s="191">
        <v>31148.876187999998</v>
      </c>
    </row>
    <row r="17" s="172" customFormat="1" ht="27.949999999999999" customHeight="1">
      <c r="A17" s="201" t="s">
        <v>1878</v>
      </c>
      <c r="B17" s="202" t="s">
        <v>1878</v>
      </c>
      <c r="C17" s="202" t="s">
        <v>1878</v>
      </c>
      <c r="D17" s="202" t="s">
        <v>1878</v>
      </c>
      <c r="E17" s="192" t="s">
        <v>1888</v>
      </c>
      <c r="F17" s="191">
        <v>17688.559702999984</v>
      </c>
      <c r="G17" s="191">
        <v>22102.335070999998</v>
      </c>
      <c r="H17" s="191">
        <v>-4413.7753679999978</v>
      </c>
    </row>
    <row r="18" ht="27.949999999999999" customHeight="1">
      <c r="A18" s="195" t="s">
        <v>1889</v>
      </c>
      <c r="B18" s="196">
        <v>188475.54931300002</v>
      </c>
      <c r="C18" s="196">
        <v>120743.94019600001</v>
      </c>
      <c r="D18" s="196">
        <v>67731.609117</v>
      </c>
      <c r="E18" s="192" t="s">
        <v>1890</v>
      </c>
      <c r="F18" s="191">
        <v>206164.10901599997</v>
      </c>
      <c r="G18" s="191">
        <v>142846.27526700002</v>
      </c>
      <c r="H18" s="191">
        <v>63317.833748999998</v>
      </c>
    </row>
    <row r="19" ht="27.949999999999999" customHeight="1">
      <c r="A19" s="203" t="s">
        <v>1906</v>
      </c>
      <c r="B19" s="191">
        <v>287256.19081599999</v>
      </c>
      <c r="C19" s="191">
        <v>192789.48087900001</v>
      </c>
      <c r="D19" s="191">
        <v>94466.709937000007</v>
      </c>
      <c r="E19" s="197" t="s">
        <v>1906</v>
      </c>
      <c r="F19" s="191">
        <v>287256.19081599999</v>
      </c>
      <c r="G19" s="191">
        <v>192789.48087900001</v>
      </c>
      <c r="H19" s="191">
        <v>94466.709937000007</v>
      </c>
    </row>
    <row r="20" ht="13.1">
      <c r="A20" s="204"/>
      <c r="B20" s="204"/>
      <c r="C20" s="204"/>
      <c r="D20" s="204"/>
      <c r="E20" s="205"/>
      <c r="F20" s="205"/>
      <c r="G20" s="205"/>
      <c r="H20" s="206"/>
    </row>
  </sheetData>
  <mergeCells count="1">
    <mergeCell ref="A1:H1"/>
  </mergeCells>
  <printOptions headings="0" gridLines="0"/>
  <pageMargins left="0.75" right="0.75" top="1" bottom="1" header="0.5" footer="0.5"/>
  <pageSetup paperSize="9" scale="84" firstPageNumber="1" fitToWidth="1" fitToHeight="1" pageOrder="downThenOver" orientation="portrait" usePrinterDefaults="1" blackAndWhite="0" draft="0" cellComments="none" useFirstPageNumber="0" errors="displayed" horizontalDpi="0" verticalDpi="0" copies="1"/>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6" activeCellId="0" sqref="A16"/>
    </sheetView>
  </sheetViews>
  <sheetFormatPr baseColWidth="8" defaultColWidth="7.125" defaultRowHeight="13.1" customHeight="1"/>
  <cols>
    <col customWidth="1" min="1" max="4" style="140" width="19.625"/>
    <col customWidth="1" min="5" max="5" style="140" width="7.125"/>
    <col bestFit="1" customWidth="1" min="6" max="6" style="140" width="9.625"/>
    <col customWidth="1" min="7" max="7" style="140" width="7.125"/>
    <col bestFit="1" customWidth="1" min="8" max="8" style="140" width="9.625"/>
    <col customWidth="1" min="9" max="257" style="140" width="7.125"/>
  </cols>
  <sheetData>
    <row r="1" ht="36" customHeight="1">
      <c r="A1" s="169" t="s">
        <v>1907</v>
      </c>
      <c r="B1" s="207"/>
      <c r="C1" s="170"/>
      <c r="D1" s="207"/>
      <c r="E1" s="142"/>
      <c r="F1" s="142"/>
      <c r="G1" s="142"/>
      <c r="H1" s="142"/>
    </row>
    <row r="2" ht="19.5" customHeight="1">
      <c r="A2" s="208"/>
      <c r="B2" s="209"/>
      <c r="C2" s="210"/>
      <c r="D2" s="211"/>
    </row>
    <row r="3" ht="27.949999999999999" customHeight="1">
      <c r="A3" s="185"/>
      <c r="B3" s="212"/>
      <c r="C3" s="185"/>
      <c r="D3" s="213" t="s">
        <v>1148</v>
      </c>
    </row>
    <row r="4" ht="27.949999999999999" customHeight="1">
      <c r="A4" s="188" t="s">
        <v>1908</v>
      </c>
      <c r="B4" s="189" t="s">
        <v>1909</v>
      </c>
      <c r="C4" s="188" t="s">
        <v>1908</v>
      </c>
      <c r="D4" s="214" t="s">
        <v>1909</v>
      </c>
    </row>
    <row r="5" ht="33" customHeight="1">
      <c r="A5" s="215" t="s">
        <v>1897</v>
      </c>
      <c r="B5" s="191">
        <v>61391.637799999997</v>
      </c>
      <c r="C5" s="216" t="s">
        <v>1898</v>
      </c>
      <c r="D5" s="217">
        <v>165045.78429899999</v>
      </c>
    </row>
    <row r="6" ht="33" customHeight="1">
      <c r="A6" s="215" t="s">
        <v>1910</v>
      </c>
      <c r="B6" s="191">
        <v>0</v>
      </c>
      <c r="C6" s="192" t="s">
        <v>1911</v>
      </c>
      <c r="D6" s="191">
        <v>138727.86046700002</v>
      </c>
    </row>
    <row r="7" ht="33" customHeight="1">
      <c r="A7" s="215" t="s">
        <v>1912</v>
      </c>
      <c r="B7" s="191">
        <v>654.096</v>
      </c>
      <c r="C7" s="192" t="s">
        <v>1913</v>
      </c>
      <c r="D7" s="191">
        <v>26317.923832</v>
      </c>
    </row>
    <row r="8" ht="33" customHeight="1">
      <c r="A8" s="218" t="s">
        <v>1914</v>
      </c>
      <c r="B8" s="194">
        <v>3152.134</v>
      </c>
      <c r="C8" s="192" t="s">
        <v>1915</v>
      </c>
      <c r="D8" s="191">
        <v>15223.0723</v>
      </c>
    </row>
    <row r="9" ht="33" customHeight="1">
      <c r="A9" s="219" t="s">
        <v>1844</v>
      </c>
      <c r="B9" s="196">
        <v>115462.1296</v>
      </c>
      <c r="C9" s="192" t="s">
        <v>1876</v>
      </c>
      <c r="D9" s="191">
        <v>0</v>
      </c>
    </row>
    <row r="10" ht="33" customHeight="1">
      <c r="A10" s="215" t="s">
        <v>1916</v>
      </c>
      <c r="B10" s="191">
        <v>114828.1296</v>
      </c>
      <c r="C10" s="197" t="s">
        <v>1878</v>
      </c>
      <c r="D10" s="197" t="s">
        <v>1878</v>
      </c>
    </row>
    <row r="11" ht="33" customHeight="1">
      <c r="A11" s="220" t="s">
        <v>1917</v>
      </c>
      <c r="B11" s="194">
        <v>634</v>
      </c>
      <c r="C11" s="202" t="s">
        <v>1878</v>
      </c>
      <c r="D11" s="202" t="s">
        <v>1878</v>
      </c>
    </row>
    <row r="12" ht="33" customHeight="1">
      <c r="A12" s="221" t="s">
        <v>1875</v>
      </c>
      <c r="B12" s="196">
        <v>1392.1938130000001</v>
      </c>
      <c r="C12" s="222" t="s">
        <v>1878</v>
      </c>
      <c r="D12" s="222" t="s">
        <v>1878</v>
      </c>
    </row>
    <row r="13" ht="33" customHeight="1">
      <c r="A13" s="219" t="s">
        <v>1918</v>
      </c>
      <c r="B13" s="223">
        <v>1483.699889</v>
      </c>
      <c r="C13" s="224" t="s">
        <v>1878</v>
      </c>
      <c r="D13" s="202" t="s">
        <v>1878</v>
      </c>
    </row>
    <row r="14" ht="33" customHeight="1">
      <c r="A14" s="225" t="s">
        <v>1919</v>
      </c>
      <c r="B14" s="217">
        <v>179729.66110200001</v>
      </c>
      <c r="C14" s="226" t="s">
        <v>1881</v>
      </c>
      <c r="D14" s="217">
        <v>180268.85659899999</v>
      </c>
    </row>
    <row r="15" ht="33" customHeight="1">
      <c r="A15" s="215" t="s">
        <v>1920</v>
      </c>
      <c r="B15" s="227">
        <v>0</v>
      </c>
      <c r="C15" s="228" t="s">
        <v>1883</v>
      </c>
      <c r="D15" s="191">
        <v>0</v>
      </c>
    </row>
    <row r="16" ht="33" customHeight="1">
      <c r="A16" s="215" t="s">
        <v>1921</v>
      </c>
      <c r="B16" s="223">
        <v>0</v>
      </c>
      <c r="C16" s="228" t="s">
        <v>1885</v>
      </c>
      <c r="D16" s="194">
        <v>0</v>
      </c>
    </row>
    <row r="17" ht="33" customHeight="1">
      <c r="A17" s="229" t="s">
        <v>1922</v>
      </c>
      <c r="B17" s="230">
        <v>179729.66110200001</v>
      </c>
      <c r="C17" s="216" t="s">
        <v>1887</v>
      </c>
      <c r="D17" s="180">
        <v>180268.85659899999</v>
      </c>
    </row>
    <row r="18" ht="33" customHeight="1">
      <c r="A18" s="231" t="s">
        <v>1878</v>
      </c>
      <c r="B18" s="232" t="s">
        <v>1878</v>
      </c>
      <c r="C18" s="233" t="s">
        <v>1888</v>
      </c>
      <c r="D18" s="180">
        <v>-539.19549699997901</v>
      </c>
    </row>
    <row r="19" ht="33" customHeight="1">
      <c r="A19" s="219" t="s">
        <v>1923</v>
      </c>
      <c r="B19" s="234">
        <v>70920.481461999996</v>
      </c>
      <c r="C19" s="235" t="s">
        <v>1890</v>
      </c>
      <c r="D19" s="180">
        <v>70381.285965000017</v>
      </c>
    </row>
    <row r="20" ht="33" customHeight="1">
      <c r="A20" s="236" t="s">
        <v>1924</v>
      </c>
      <c r="B20" s="230">
        <v>250650.14256400004</v>
      </c>
      <c r="C20" s="237" t="s">
        <v>1925</v>
      </c>
      <c r="D20" s="180">
        <v>250650.14256400004</v>
      </c>
    </row>
  </sheetData>
  <mergeCells count="1">
    <mergeCell ref="A1:D1"/>
  </mergeCells>
  <printOptions headings="0" gridLines="0"/>
  <pageMargins left="0.314583" right="0.55069399999999991"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A16" activeCellId="0" sqref="A16"/>
    </sheetView>
  </sheetViews>
  <sheetFormatPr baseColWidth="8" defaultColWidth="9.125" defaultRowHeight="15.75" customHeight="1"/>
  <cols>
    <col customWidth="1" min="1" max="1" style="5" width="52.25"/>
    <col customWidth="1" min="2" max="2" style="5" width="20.5"/>
    <col customWidth="1" min="3" max="257" style="5" width="9.125"/>
  </cols>
  <sheetData>
    <row r="1" s="5" customFormat="1" ht="29.100000000000001" customHeight="1">
      <c r="A1" s="6" t="s">
        <v>64</v>
      </c>
      <c r="B1" s="6"/>
    </row>
    <row r="2" s="5" customFormat="1" ht="17.100000000000001" customHeight="1">
      <c r="A2" s="7"/>
      <c r="B2" s="7"/>
    </row>
    <row r="3" s="5" customFormat="1" ht="17.100000000000001" customHeight="1">
      <c r="A3" s="7" t="s">
        <v>37</v>
      </c>
      <c r="B3" s="7"/>
    </row>
    <row r="4" s="5" customFormat="1" ht="17.100000000000001" customHeight="1">
      <c r="A4" s="9" t="s">
        <v>38</v>
      </c>
      <c r="B4" s="9" t="s">
        <v>39</v>
      </c>
    </row>
    <row r="5" s="5" customFormat="1" ht="17.100000000000001" customHeight="1">
      <c r="A5" s="16" t="s">
        <v>65</v>
      </c>
      <c r="B5" s="12">
        <f>SUM(XFD6,XFD235,XFD275,XFD294,XFD384,XFD436,XFD492,XFD549,XFD677,XFD750,XFD827,XFD850,XFD957,XFD1015,XFD1079,XFD1099,XFD1129,XFD1139,XFD1184,XFD1205,XFD1249,XFD1299,XFD1302,XFD1314)</f>
        <v>2159515</v>
      </c>
    </row>
    <row r="6" s="5" customFormat="1" ht="17.100000000000001" customHeight="1">
      <c r="A6" s="17" t="s">
        <v>66</v>
      </c>
      <c r="B6" s="12">
        <f>SUM(XFD7+XFD19+XFD28+XFD39+XFD50+XFD61+XFD72+XFD80+XFD89+XFD102+XFD111+XFD122+XFD134+XFD141+XFD149+XFD155+XFD162+XFD169+XFD176+XFD183+XFD190+XFD198+XFD204+XFD210+XFD217+XFD232)</f>
        <v>234334</v>
      </c>
    </row>
    <row r="7" s="5" customFormat="1" ht="17.100000000000001" customHeight="1">
      <c r="A7" s="17" t="s">
        <v>67</v>
      </c>
      <c r="B7" s="12">
        <f>SUM(XFD8:XFD18)</f>
        <v>4330</v>
      </c>
    </row>
    <row r="8" s="5" customFormat="1" ht="17.100000000000001" customHeight="1">
      <c r="A8" s="18" t="s">
        <v>68</v>
      </c>
      <c r="B8" s="12">
        <v>3154</v>
      </c>
    </row>
    <row r="9" s="5" customFormat="1" ht="17.100000000000001" customHeight="1">
      <c r="A9" s="18" t="s">
        <v>69</v>
      </c>
      <c r="B9" s="12">
        <v>138</v>
      </c>
    </row>
    <row r="10" s="5" customFormat="1" ht="17.100000000000001" customHeight="1">
      <c r="A10" s="18" t="s">
        <v>70</v>
      </c>
      <c r="B10" s="12">
        <v>0</v>
      </c>
    </row>
    <row r="11" s="5" customFormat="1" ht="17.100000000000001" customHeight="1">
      <c r="A11" s="18" t="s">
        <v>71</v>
      </c>
      <c r="B11" s="12">
        <v>193</v>
      </c>
    </row>
    <row r="12" s="5" customFormat="1" ht="17.100000000000001" customHeight="1">
      <c r="A12" s="18" t="s">
        <v>72</v>
      </c>
      <c r="B12" s="12">
        <v>36</v>
      </c>
    </row>
    <row r="13" s="5" customFormat="1" ht="17.100000000000001" customHeight="1">
      <c r="A13" s="18" t="s">
        <v>73</v>
      </c>
      <c r="B13" s="12">
        <v>72</v>
      </c>
    </row>
    <row r="14" s="5" customFormat="1" ht="17.100000000000001" customHeight="1">
      <c r="A14" s="18" t="s">
        <v>74</v>
      </c>
      <c r="B14" s="12">
        <v>38</v>
      </c>
    </row>
    <row r="15" s="5" customFormat="1" ht="17.100000000000001" customHeight="1">
      <c r="A15" s="18" t="s">
        <v>75</v>
      </c>
      <c r="B15" s="12">
        <v>209</v>
      </c>
    </row>
    <row r="16" s="5" customFormat="1" ht="17.100000000000001" customHeight="1">
      <c r="A16" s="18" t="s">
        <v>76</v>
      </c>
      <c r="B16" s="12">
        <v>0</v>
      </c>
    </row>
    <row r="17" s="5" customFormat="1" ht="17.100000000000001" customHeight="1">
      <c r="A17" s="18" t="s">
        <v>77</v>
      </c>
      <c r="B17" s="12">
        <v>125</v>
      </c>
    </row>
    <row r="18" s="5" customFormat="1" ht="17.100000000000001" customHeight="1">
      <c r="A18" s="18" t="s">
        <v>78</v>
      </c>
      <c r="B18" s="12">
        <v>365</v>
      </c>
    </row>
    <row r="19" s="5" customFormat="1" ht="17.100000000000001" customHeight="1">
      <c r="A19" s="17" t="s">
        <v>79</v>
      </c>
      <c r="B19" s="12">
        <f>SUM(XFD20:XFD27)</f>
        <v>3809</v>
      </c>
    </row>
    <row r="20" s="5" customFormat="1" ht="17.100000000000001" customHeight="1">
      <c r="A20" s="18" t="s">
        <v>68</v>
      </c>
      <c r="B20" s="12">
        <v>2864</v>
      </c>
    </row>
    <row r="21" s="5" customFormat="1" ht="17.100000000000001" customHeight="1">
      <c r="A21" s="18" t="s">
        <v>69</v>
      </c>
      <c r="B21" s="12">
        <v>192</v>
      </c>
    </row>
    <row r="22" s="5" customFormat="1" ht="17.100000000000001" customHeight="1">
      <c r="A22" s="18" t="s">
        <v>70</v>
      </c>
      <c r="B22" s="12">
        <v>0</v>
      </c>
    </row>
    <row r="23" s="5" customFormat="1" ht="17.100000000000001" customHeight="1">
      <c r="A23" s="18" t="s">
        <v>80</v>
      </c>
      <c r="B23" s="12">
        <v>147</v>
      </c>
    </row>
    <row r="24" s="5" customFormat="1" ht="17.100000000000001" customHeight="1">
      <c r="A24" s="18" t="s">
        <v>81</v>
      </c>
      <c r="B24" s="12">
        <v>54</v>
      </c>
    </row>
    <row r="25" s="5" customFormat="1" ht="17.100000000000001" customHeight="1">
      <c r="A25" s="18" t="s">
        <v>82</v>
      </c>
      <c r="B25" s="12">
        <v>175</v>
      </c>
    </row>
    <row r="26" s="5" customFormat="1" ht="17.100000000000001" customHeight="1">
      <c r="A26" s="18" t="s">
        <v>77</v>
      </c>
      <c r="B26" s="12">
        <v>0</v>
      </c>
    </row>
    <row r="27" s="5" customFormat="1" ht="17.100000000000001" customHeight="1">
      <c r="A27" s="18" t="s">
        <v>83</v>
      </c>
      <c r="B27" s="12">
        <v>377</v>
      </c>
    </row>
    <row r="28" s="5" customFormat="1" ht="17.100000000000001" customHeight="1">
      <c r="A28" s="17" t="s">
        <v>84</v>
      </c>
      <c r="B28" s="12">
        <f>SUM(XFD29:XFD38)</f>
        <v>106369</v>
      </c>
    </row>
    <row r="29" s="5" customFormat="1" ht="17.100000000000001" customHeight="1">
      <c r="A29" s="18" t="s">
        <v>68</v>
      </c>
      <c r="B29" s="12">
        <v>65538</v>
      </c>
    </row>
    <row r="30" s="5" customFormat="1" ht="17.100000000000001" customHeight="1">
      <c r="A30" s="18" t="s">
        <v>69</v>
      </c>
      <c r="B30" s="12">
        <v>10703</v>
      </c>
    </row>
    <row r="31" s="5" customFormat="1" ht="17.100000000000001" customHeight="1">
      <c r="A31" s="18" t="s">
        <v>70</v>
      </c>
      <c r="B31" s="12">
        <v>623</v>
      </c>
    </row>
    <row r="32" s="5" customFormat="1" ht="17.100000000000001" customHeight="1">
      <c r="A32" s="18" t="s">
        <v>85</v>
      </c>
      <c r="B32" s="12">
        <v>454</v>
      </c>
    </row>
    <row r="33" s="5" customFormat="1" ht="17.100000000000001" customHeight="1">
      <c r="A33" s="18" t="s">
        <v>86</v>
      </c>
      <c r="B33" s="12">
        <v>1810</v>
      </c>
    </row>
    <row r="34" s="5" customFormat="1" ht="17.100000000000001" customHeight="1">
      <c r="A34" s="18" t="s">
        <v>87</v>
      </c>
      <c r="B34" s="12">
        <v>2166</v>
      </c>
    </row>
    <row r="35" s="5" customFormat="1" ht="17.100000000000001" customHeight="1">
      <c r="A35" s="18" t="s">
        <v>88</v>
      </c>
      <c r="B35" s="12">
        <v>1444</v>
      </c>
    </row>
    <row r="36" s="5" customFormat="1" ht="17.100000000000001" customHeight="1">
      <c r="A36" s="18" t="s">
        <v>89</v>
      </c>
      <c r="B36" s="12">
        <v>0</v>
      </c>
    </row>
    <row r="37" s="5" customFormat="1" ht="17.100000000000001" customHeight="1">
      <c r="A37" s="18" t="s">
        <v>77</v>
      </c>
      <c r="B37" s="12">
        <v>7461</v>
      </c>
    </row>
    <row r="38" s="5" customFormat="1" ht="17.100000000000001" customHeight="1">
      <c r="A38" s="18" t="s">
        <v>90</v>
      </c>
      <c r="B38" s="12">
        <v>16170</v>
      </c>
    </row>
    <row r="39" s="5" customFormat="1" ht="17.100000000000001" customHeight="1">
      <c r="A39" s="17" t="s">
        <v>91</v>
      </c>
      <c r="B39" s="12">
        <f>SUM(XFD40:XFD49)</f>
        <v>6332</v>
      </c>
    </row>
    <row r="40" s="5" customFormat="1" ht="17.100000000000001" customHeight="1">
      <c r="A40" s="18" t="s">
        <v>68</v>
      </c>
      <c r="B40" s="12">
        <v>2923</v>
      </c>
    </row>
    <row r="41" s="5" customFormat="1" ht="17.100000000000001" customHeight="1">
      <c r="A41" s="18" t="s">
        <v>69</v>
      </c>
      <c r="B41" s="12">
        <v>393</v>
      </c>
    </row>
    <row r="42" s="5" customFormat="1" ht="17.100000000000001" customHeight="1">
      <c r="A42" s="18" t="s">
        <v>70</v>
      </c>
      <c r="B42" s="12">
        <v>0</v>
      </c>
    </row>
    <row r="43" s="5" customFormat="1" ht="17.100000000000001" customHeight="1">
      <c r="A43" s="18" t="s">
        <v>92</v>
      </c>
      <c r="B43" s="12">
        <v>5</v>
      </c>
    </row>
    <row r="44" s="5" customFormat="1" ht="17.100000000000001" customHeight="1">
      <c r="A44" s="18" t="s">
        <v>93</v>
      </c>
      <c r="B44" s="12">
        <v>0</v>
      </c>
    </row>
    <row r="45" s="5" customFormat="1" ht="17.100000000000001" customHeight="1">
      <c r="A45" s="18" t="s">
        <v>94</v>
      </c>
      <c r="B45" s="12">
        <v>0</v>
      </c>
    </row>
    <row r="46" s="5" customFormat="1" ht="17.100000000000001" customHeight="1">
      <c r="A46" s="18" t="s">
        <v>95</v>
      </c>
      <c r="B46" s="12">
        <v>0</v>
      </c>
    </row>
    <row r="47" s="5" customFormat="1" ht="17.100000000000001" customHeight="1">
      <c r="A47" s="18" t="s">
        <v>96</v>
      </c>
      <c r="B47" s="12">
        <v>14</v>
      </c>
    </row>
    <row r="48" s="5" customFormat="1" ht="17.100000000000001" customHeight="1">
      <c r="A48" s="18" t="s">
        <v>77</v>
      </c>
      <c r="B48" s="12">
        <v>878</v>
      </c>
    </row>
    <row r="49" s="5" customFormat="1" ht="17.100000000000001" customHeight="1">
      <c r="A49" s="18" t="s">
        <v>97</v>
      </c>
      <c r="B49" s="12">
        <v>2119</v>
      </c>
    </row>
    <row r="50" s="5" customFormat="1" ht="17.100000000000001" customHeight="1">
      <c r="A50" s="17" t="s">
        <v>98</v>
      </c>
      <c r="B50" s="12">
        <f>SUM(XFD51:XFD60)</f>
        <v>2572</v>
      </c>
    </row>
    <row r="51" s="5" customFormat="1" ht="17.100000000000001" customHeight="1">
      <c r="A51" s="18" t="s">
        <v>68</v>
      </c>
      <c r="B51" s="12">
        <v>1213</v>
      </c>
    </row>
    <row r="52" s="5" customFormat="1" ht="17.100000000000001" customHeight="1">
      <c r="A52" s="18" t="s">
        <v>69</v>
      </c>
      <c r="B52" s="12">
        <v>75</v>
      </c>
    </row>
    <row r="53" s="5" customFormat="1" ht="17.100000000000001" customHeight="1">
      <c r="A53" s="18" t="s">
        <v>70</v>
      </c>
      <c r="B53" s="12">
        <v>0</v>
      </c>
    </row>
    <row r="54" s="5" customFormat="1" ht="17.100000000000001" customHeight="1">
      <c r="A54" s="18" t="s">
        <v>99</v>
      </c>
      <c r="B54" s="12">
        <v>0</v>
      </c>
    </row>
    <row r="55" s="5" customFormat="1" ht="17.100000000000001" customHeight="1">
      <c r="A55" s="18" t="s">
        <v>100</v>
      </c>
      <c r="B55" s="12">
        <v>162</v>
      </c>
    </row>
    <row r="56" s="5" customFormat="1" ht="17.100000000000001" customHeight="1">
      <c r="A56" s="18" t="s">
        <v>101</v>
      </c>
      <c r="B56" s="12">
        <v>44</v>
      </c>
    </row>
    <row r="57" s="5" customFormat="1" ht="17.100000000000001" customHeight="1">
      <c r="A57" s="18" t="s">
        <v>102</v>
      </c>
      <c r="B57" s="12">
        <v>506</v>
      </c>
    </row>
    <row r="58" s="5" customFormat="1" ht="17.100000000000001" customHeight="1">
      <c r="A58" s="18" t="s">
        <v>103</v>
      </c>
      <c r="B58" s="12">
        <v>209</v>
      </c>
    </row>
    <row r="59" s="5" customFormat="1" ht="17.100000000000001" customHeight="1">
      <c r="A59" s="18" t="s">
        <v>77</v>
      </c>
      <c r="B59" s="12">
        <v>265</v>
      </c>
    </row>
    <row r="60" s="5" customFormat="1" ht="17.100000000000001" customHeight="1">
      <c r="A60" s="18" t="s">
        <v>104</v>
      </c>
      <c r="B60" s="12">
        <v>98</v>
      </c>
    </row>
    <row r="61" s="5" customFormat="1" ht="17.100000000000001" customHeight="1">
      <c r="A61" s="17" t="s">
        <v>105</v>
      </c>
      <c r="B61" s="12">
        <f>SUM(XFD62:XFD71)</f>
        <v>21143</v>
      </c>
    </row>
    <row r="62" s="5" customFormat="1" ht="17.100000000000001" customHeight="1">
      <c r="A62" s="18" t="s">
        <v>68</v>
      </c>
      <c r="B62" s="12">
        <v>6110</v>
      </c>
    </row>
    <row r="63" s="5" customFormat="1" ht="17.100000000000001" customHeight="1">
      <c r="A63" s="18" t="s">
        <v>69</v>
      </c>
      <c r="B63" s="12">
        <v>177</v>
      </c>
    </row>
    <row r="64" s="5" customFormat="1" ht="17.100000000000001" customHeight="1">
      <c r="A64" s="18" t="s">
        <v>70</v>
      </c>
      <c r="B64" s="12">
        <v>0</v>
      </c>
    </row>
    <row r="65" s="5" customFormat="1" ht="17.100000000000001" customHeight="1">
      <c r="A65" s="18" t="s">
        <v>106</v>
      </c>
      <c r="B65" s="12">
        <v>142</v>
      </c>
    </row>
    <row r="66" s="5" customFormat="1" ht="17.100000000000001" customHeight="1">
      <c r="A66" s="18" t="s">
        <v>107</v>
      </c>
      <c r="B66" s="12">
        <v>370</v>
      </c>
    </row>
    <row r="67" s="5" customFormat="1" ht="17.100000000000001" customHeight="1">
      <c r="A67" s="18" t="s">
        <v>108</v>
      </c>
      <c r="B67" s="12">
        <v>9</v>
      </c>
    </row>
    <row r="68" s="5" customFormat="1" ht="17.100000000000001" customHeight="1">
      <c r="A68" s="18" t="s">
        <v>109</v>
      </c>
      <c r="B68" s="12">
        <v>505</v>
      </c>
    </row>
    <row r="69" s="5" customFormat="1" ht="17.100000000000001" customHeight="1">
      <c r="A69" s="18" t="s">
        <v>110</v>
      </c>
      <c r="B69" s="12">
        <v>477</v>
      </c>
    </row>
    <row r="70" s="5" customFormat="1" ht="17.100000000000001" customHeight="1">
      <c r="A70" s="18" t="s">
        <v>77</v>
      </c>
      <c r="B70" s="12">
        <v>11579</v>
      </c>
    </row>
    <row r="71" s="5" customFormat="1" ht="17.100000000000001" customHeight="1">
      <c r="A71" s="18" t="s">
        <v>111</v>
      </c>
      <c r="B71" s="12">
        <v>1774</v>
      </c>
    </row>
    <row r="72" s="5" customFormat="1" ht="17.100000000000001" customHeight="1">
      <c r="A72" s="17" t="s">
        <v>112</v>
      </c>
      <c r="B72" s="12">
        <f>SUM(XFD73:XFD79)</f>
        <v>15221</v>
      </c>
    </row>
    <row r="73" s="5" customFormat="1" ht="17.100000000000001" customHeight="1">
      <c r="A73" s="18" t="s">
        <v>68</v>
      </c>
      <c r="B73" s="12">
        <v>14841</v>
      </c>
    </row>
    <row r="74" s="5" customFormat="1" ht="17.100000000000001" customHeight="1">
      <c r="A74" s="18" t="s">
        <v>69</v>
      </c>
      <c r="B74" s="12">
        <v>94</v>
      </c>
    </row>
    <row r="75" s="5" customFormat="1" ht="17.100000000000001" customHeight="1">
      <c r="A75" s="18" t="s">
        <v>70</v>
      </c>
      <c r="B75" s="12">
        <v>0</v>
      </c>
    </row>
    <row r="76" s="5" customFormat="1" ht="17.100000000000001" customHeight="1">
      <c r="A76" s="18" t="s">
        <v>109</v>
      </c>
      <c r="B76" s="12">
        <v>0</v>
      </c>
    </row>
    <row r="77" s="5" customFormat="1" ht="16.899999999999999" customHeight="1">
      <c r="A77" s="18" t="s">
        <v>113</v>
      </c>
      <c r="B77" s="12">
        <v>286</v>
      </c>
    </row>
    <row r="78" s="5" customFormat="1" ht="17.100000000000001" customHeight="1">
      <c r="A78" s="18" t="s">
        <v>77</v>
      </c>
      <c r="B78" s="12">
        <v>0</v>
      </c>
    </row>
    <row r="79" s="5" customFormat="1" ht="17.100000000000001" customHeight="1">
      <c r="A79" s="18" t="s">
        <v>114</v>
      </c>
      <c r="B79" s="12">
        <v>0</v>
      </c>
    </row>
    <row r="80" s="5" customFormat="1" ht="17.100000000000001" customHeight="1">
      <c r="A80" s="17" t="s">
        <v>115</v>
      </c>
      <c r="B80" s="12">
        <f>SUM(XFD81:XFD88)</f>
        <v>3122</v>
      </c>
    </row>
    <row r="81" s="5" customFormat="1" ht="17.100000000000001" customHeight="1">
      <c r="A81" s="18" t="s">
        <v>68</v>
      </c>
      <c r="B81" s="12">
        <v>2251</v>
      </c>
    </row>
    <row r="82" s="5" customFormat="1" ht="17.100000000000001" customHeight="1">
      <c r="A82" s="18" t="s">
        <v>69</v>
      </c>
      <c r="B82" s="12">
        <v>0</v>
      </c>
    </row>
    <row r="83" s="5" customFormat="1" ht="17.100000000000001" customHeight="1">
      <c r="A83" s="18" t="s">
        <v>70</v>
      </c>
      <c r="B83" s="12">
        <v>0</v>
      </c>
    </row>
    <row r="84" s="5" customFormat="1" ht="17.100000000000001" customHeight="1">
      <c r="A84" s="18" t="s">
        <v>116</v>
      </c>
      <c r="B84" s="12">
        <v>531</v>
      </c>
    </row>
    <row r="85" s="5" customFormat="1" ht="17.100000000000001" customHeight="1">
      <c r="A85" s="18" t="s">
        <v>117</v>
      </c>
      <c r="B85" s="12">
        <v>0</v>
      </c>
    </row>
    <row r="86" s="5" customFormat="1" ht="17.100000000000001" customHeight="1">
      <c r="A86" s="18" t="s">
        <v>109</v>
      </c>
      <c r="B86" s="12">
        <v>114</v>
      </c>
    </row>
    <row r="87" s="5" customFormat="1" ht="17.100000000000001" customHeight="1">
      <c r="A87" s="18" t="s">
        <v>77</v>
      </c>
      <c r="B87" s="12">
        <v>194</v>
      </c>
    </row>
    <row r="88" s="5" customFormat="1" ht="17.100000000000001" customHeight="1">
      <c r="A88" s="18" t="s">
        <v>118</v>
      </c>
      <c r="B88" s="12">
        <v>32</v>
      </c>
    </row>
    <row r="89" s="5" customFormat="1" ht="17.100000000000001" customHeight="1">
      <c r="A89" s="17" t="s">
        <v>119</v>
      </c>
      <c r="B89" s="12">
        <f>SUM(XFD90:XFD101)</f>
        <v>460</v>
      </c>
    </row>
    <row r="90" s="5" customFormat="1" ht="17.100000000000001" customHeight="1">
      <c r="A90" s="18" t="s">
        <v>68</v>
      </c>
      <c r="B90" s="12">
        <v>400</v>
      </c>
    </row>
    <row r="91" s="5" customFormat="1" ht="17.100000000000001" customHeight="1">
      <c r="A91" s="18" t="s">
        <v>69</v>
      </c>
      <c r="B91" s="12">
        <v>0</v>
      </c>
    </row>
    <row r="92" s="5" customFormat="1" ht="17.100000000000001" customHeight="1">
      <c r="A92" s="18" t="s">
        <v>70</v>
      </c>
      <c r="B92" s="12">
        <v>0</v>
      </c>
    </row>
    <row r="93" s="5" customFormat="1" ht="17.100000000000001" customHeight="1">
      <c r="A93" s="18" t="s">
        <v>120</v>
      </c>
      <c r="B93" s="12">
        <v>0</v>
      </c>
    </row>
    <row r="94" s="5" customFormat="1" ht="17.100000000000001" customHeight="1">
      <c r="A94" s="18" t="s">
        <v>121</v>
      </c>
      <c r="B94" s="12">
        <v>0</v>
      </c>
    </row>
    <row r="95" s="5" customFormat="1" ht="17.100000000000001" customHeight="1">
      <c r="A95" s="18" t="s">
        <v>109</v>
      </c>
      <c r="B95" s="12">
        <v>0</v>
      </c>
    </row>
    <row r="96" s="5" customFormat="1" ht="17.100000000000001" customHeight="1">
      <c r="A96" s="18" t="s">
        <v>122</v>
      </c>
      <c r="B96" s="12">
        <v>0</v>
      </c>
    </row>
    <row r="97" s="5" customFormat="1" ht="17.100000000000001" customHeight="1">
      <c r="A97" s="18" t="s">
        <v>123</v>
      </c>
      <c r="B97" s="12">
        <v>0</v>
      </c>
    </row>
    <row r="98" s="5" customFormat="1" ht="17.100000000000001" customHeight="1">
      <c r="A98" s="18" t="s">
        <v>124</v>
      </c>
      <c r="B98" s="12">
        <v>0</v>
      </c>
    </row>
    <row r="99" s="5" customFormat="1" ht="17.100000000000001" customHeight="1">
      <c r="A99" s="18" t="s">
        <v>125</v>
      </c>
      <c r="B99" s="12">
        <v>60</v>
      </c>
    </row>
    <row r="100" s="5" customFormat="1" ht="17.100000000000001" customHeight="1">
      <c r="A100" s="18" t="s">
        <v>77</v>
      </c>
      <c r="B100" s="12">
        <v>0</v>
      </c>
    </row>
    <row r="101" s="5" customFormat="1" ht="17.100000000000001" customHeight="1">
      <c r="A101" s="18" t="s">
        <v>126</v>
      </c>
      <c r="B101" s="12">
        <v>0</v>
      </c>
    </row>
    <row r="102" s="5" customFormat="1" ht="17.100000000000001" customHeight="1">
      <c r="A102" s="17" t="s">
        <v>127</v>
      </c>
      <c r="B102" s="12">
        <f>SUM(XFD103:XFD110)</f>
        <v>11136</v>
      </c>
    </row>
    <row r="103" s="5" customFormat="1" ht="17.100000000000001" customHeight="1">
      <c r="A103" s="18" t="s">
        <v>68</v>
      </c>
      <c r="B103" s="12">
        <v>7123</v>
      </c>
    </row>
    <row r="104" s="5" customFormat="1" ht="17.100000000000001" customHeight="1">
      <c r="A104" s="18" t="s">
        <v>69</v>
      </c>
      <c r="B104" s="12">
        <v>107</v>
      </c>
    </row>
    <row r="105" s="5" customFormat="1" ht="17.100000000000001" customHeight="1">
      <c r="A105" s="18" t="s">
        <v>70</v>
      </c>
      <c r="B105" s="12">
        <v>0</v>
      </c>
    </row>
    <row r="106" s="5" customFormat="1" ht="17.100000000000001" customHeight="1">
      <c r="A106" s="18" t="s">
        <v>128</v>
      </c>
      <c r="B106" s="12">
        <v>1547</v>
      </c>
    </row>
    <row r="107" s="5" customFormat="1" ht="17.100000000000001" customHeight="1">
      <c r="A107" s="18" t="s">
        <v>129</v>
      </c>
      <c r="B107" s="12">
        <v>170</v>
      </c>
    </row>
    <row r="108" s="5" customFormat="1" ht="17.100000000000001" customHeight="1">
      <c r="A108" s="18" t="s">
        <v>130</v>
      </c>
      <c r="B108" s="12">
        <v>81</v>
      </c>
    </row>
    <row r="109" s="5" customFormat="1" ht="17.100000000000001" customHeight="1">
      <c r="A109" s="18" t="s">
        <v>77</v>
      </c>
      <c r="B109" s="12">
        <v>271</v>
      </c>
    </row>
    <row r="110" s="5" customFormat="1" ht="17.100000000000001" customHeight="1">
      <c r="A110" s="18" t="s">
        <v>131</v>
      </c>
      <c r="B110" s="12">
        <v>1837</v>
      </c>
    </row>
    <row r="111" s="5" customFormat="1" ht="17.100000000000001" customHeight="1">
      <c r="A111" s="17" t="s">
        <v>132</v>
      </c>
      <c r="B111" s="12">
        <f>SUM(XFD112:XFD121)</f>
        <v>2682</v>
      </c>
    </row>
    <row r="112" s="5" customFormat="1" ht="17.100000000000001" customHeight="1">
      <c r="A112" s="18" t="s">
        <v>68</v>
      </c>
      <c r="B112" s="12">
        <v>685</v>
      </c>
    </row>
    <row r="113" s="5" customFormat="1" ht="17.100000000000001" customHeight="1">
      <c r="A113" s="18" t="s">
        <v>69</v>
      </c>
      <c r="B113" s="12">
        <v>0</v>
      </c>
    </row>
    <row r="114" s="5" customFormat="1" ht="17.100000000000001" customHeight="1">
      <c r="A114" s="18" t="s">
        <v>70</v>
      </c>
      <c r="B114" s="12">
        <v>0</v>
      </c>
    </row>
    <row r="115" s="5" customFormat="1" ht="17.100000000000001" customHeight="1">
      <c r="A115" s="18" t="s">
        <v>133</v>
      </c>
      <c r="B115" s="12">
        <v>0</v>
      </c>
    </row>
    <row r="116" s="5" customFormat="1" ht="17.100000000000001" customHeight="1">
      <c r="A116" s="18" t="s">
        <v>134</v>
      </c>
      <c r="B116" s="12">
        <v>0</v>
      </c>
    </row>
    <row r="117" s="5" customFormat="1" ht="17.100000000000001" customHeight="1">
      <c r="A117" s="18" t="s">
        <v>135</v>
      </c>
      <c r="B117" s="12">
        <v>0</v>
      </c>
    </row>
    <row r="118" s="5" customFormat="1" ht="17.100000000000001" customHeight="1">
      <c r="A118" s="18" t="s">
        <v>136</v>
      </c>
      <c r="B118" s="12">
        <v>0</v>
      </c>
    </row>
    <row r="119" s="5" customFormat="1" ht="17.100000000000001" customHeight="1">
      <c r="A119" s="18" t="s">
        <v>137</v>
      </c>
      <c r="B119" s="12">
        <v>1721</v>
      </c>
    </row>
    <row r="120" s="5" customFormat="1" ht="17.100000000000001" customHeight="1">
      <c r="A120" s="18" t="s">
        <v>77</v>
      </c>
      <c r="B120" s="12">
        <v>106</v>
      </c>
    </row>
    <row r="121" s="5" customFormat="1" ht="17.100000000000001" customHeight="1">
      <c r="A121" s="18" t="s">
        <v>138</v>
      </c>
      <c r="B121" s="12">
        <v>170</v>
      </c>
    </row>
    <row r="122" s="5" customFormat="1" ht="17.100000000000001" customHeight="1">
      <c r="A122" s="17" t="s">
        <v>139</v>
      </c>
      <c r="B122" s="12">
        <f>SUM(XFD123:XFD133)</f>
        <v>0</v>
      </c>
    </row>
    <row r="123" s="5" customFormat="1" ht="17.100000000000001" customHeight="1">
      <c r="A123" s="18" t="s">
        <v>68</v>
      </c>
      <c r="B123" s="12">
        <v>0</v>
      </c>
    </row>
    <row r="124" s="5" customFormat="1" ht="17.100000000000001" customHeight="1">
      <c r="A124" s="18" t="s">
        <v>69</v>
      </c>
      <c r="B124" s="12">
        <v>0</v>
      </c>
    </row>
    <row r="125" s="5" customFormat="1" ht="17.100000000000001" customHeight="1">
      <c r="A125" s="18" t="s">
        <v>70</v>
      </c>
      <c r="B125" s="12">
        <v>0</v>
      </c>
    </row>
    <row r="126" s="5" customFormat="1" ht="17.100000000000001" customHeight="1">
      <c r="A126" s="18" t="s">
        <v>140</v>
      </c>
      <c r="B126" s="12">
        <v>0</v>
      </c>
    </row>
    <row r="127" s="5" customFormat="1" ht="17.100000000000001" customHeight="1">
      <c r="A127" s="18" t="s">
        <v>141</v>
      </c>
      <c r="B127" s="12">
        <v>0</v>
      </c>
    </row>
    <row r="128" s="5" customFormat="1" ht="17.100000000000001" customHeight="1">
      <c r="A128" s="18" t="s">
        <v>142</v>
      </c>
      <c r="B128" s="12">
        <v>0</v>
      </c>
    </row>
    <row r="129" s="5" customFormat="1" ht="17.100000000000001" customHeight="1">
      <c r="A129" s="18" t="s">
        <v>143</v>
      </c>
      <c r="B129" s="12">
        <v>0</v>
      </c>
    </row>
    <row r="130" s="5" customFormat="1" ht="17.100000000000001" customHeight="1">
      <c r="A130" s="18" t="s">
        <v>144</v>
      </c>
      <c r="B130" s="12">
        <v>0</v>
      </c>
    </row>
    <row r="131" s="5" customFormat="1" ht="17.100000000000001" customHeight="1">
      <c r="A131" s="18" t="s">
        <v>145</v>
      </c>
      <c r="B131" s="12">
        <v>0</v>
      </c>
    </row>
    <row r="132" s="5" customFormat="1" ht="17.100000000000001" customHeight="1">
      <c r="A132" s="18" t="s">
        <v>77</v>
      </c>
      <c r="B132" s="12">
        <v>0</v>
      </c>
    </row>
    <row r="133" s="5" customFormat="1" ht="17.100000000000001" customHeight="1">
      <c r="A133" s="18" t="s">
        <v>146</v>
      </c>
      <c r="B133" s="12">
        <v>0</v>
      </c>
    </row>
    <row r="134" s="5" customFormat="1" ht="17.100000000000001" customHeight="1">
      <c r="A134" s="17" t="s">
        <v>147</v>
      </c>
      <c r="B134" s="12">
        <f>SUM(XFD135:XFD140)</f>
        <v>145</v>
      </c>
    </row>
    <row r="135" s="5" customFormat="1" ht="17.100000000000001" customHeight="1">
      <c r="A135" s="18" t="s">
        <v>68</v>
      </c>
      <c r="B135" s="12">
        <v>26</v>
      </c>
    </row>
    <row r="136" s="5" customFormat="1" ht="17.100000000000001" customHeight="1">
      <c r="A136" s="18" t="s">
        <v>69</v>
      </c>
      <c r="B136" s="12">
        <v>36</v>
      </c>
    </row>
    <row r="137" s="5" customFormat="1" ht="17.100000000000001" customHeight="1">
      <c r="A137" s="18" t="s">
        <v>70</v>
      </c>
      <c r="B137" s="12">
        <v>0</v>
      </c>
    </row>
    <row r="138" s="5" customFormat="1" ht="17.100000000000001" customHeight="1">
      <c r="A138" s="18" t="s">
        <v>148</v>
      </c>
      <c r="B138" s="12">
        <v>20</v>
      </c>
    </row>
    <row r="139" s="5" customFormat="1" ht="17.100000000000001" customHeight="1">
      <c r="A139" s="18" t="s">
        <v>77</v>
      </c>
      <c r="B139" s="12">
        <v>3</v>
      </c>
    </row>
    <row r="140" s="5" customFormat="1" ht="17.100000000000001" customHeight="1">
      <c r="A140" s="18" t="s">
        <v>149</v>
      </c>
      <c r="B140" s="12">
        <v>60</v>
      </c>
    </row>
    <row r="141" s="5" customFormat="1" ht="17.100000000000001" customHeight="1">
      <c r="A141" s="17" t="s">
        <v>150</v>
      </c>
      <c r="B141" s="12">
        <f>SUM(XFD142:XFD148)</f>
        <v>13</v>
      </c>
    </row>
    <row r="142" s="5" customFormat="1" ht="17.100000000000001" customHeight="1">
      <c r="A142" s="18" t="s">
        <v>68</v>
      </c>
      <c r="B142" s="12">
        <v>0</v>
      </c>
    </row>
    <row r="143" s="5" customFormat="1" ht="17.100000000000001" customHeight="1">
      <c r="A143" s="18" t="s">
        <v>69</v>
      </c>
      <c r="B143" s="12">
        <v>0</v>
      </c>
    </row>
    <row r="144" s="5" customFormat="1" ht="17.100000000000001" customHeight="1">
      <c r="A144" s="18" t="s">
        <v>70</v>
      </c>
      <c r="B144" s="12">
        <v>0</v>
      </c>
    </row>
    <row r="145" s="5" customFormat="1" ht="17.100000000000001" customHeight="1">
      <c r="A145" s="18" t="s">
        <v>151</v>
      </c>
      <c r="B145" s="12">
        <v>0</v>
      </c>
    </row>
    <row r="146" s="5" customFormat="1" ht="17.100000000000001" customHeight="1">
      <c r="A146" s="18" t="s">
        <v>152</v>
      </c>
      <c r="B146" s="12">
        <v>13</v>
      </c>
    </row>
    <row r="147" s="5" customFormat="1" ht="17.100000000000001" customHeight="1">
      <c r="A147" s="18" t="s">
        <v>77</v>
      </c>
      <c r="B147" s="12">
        <v>0</v>
      </c>
    </row>
    <row r="148" s="5" customFormat="1" ht="17.100000000000001" customHeight="1">
      <c r="A148" s="18" t="s">
        <v>153</v>
      </c>
      <c r="B148" s="12">
        <v>0</v>
      </c>
    </row>
    <row r="149" s="5" customFormat="1" ht="17.100000000000001" customHeight="1">
      <c r="A149" s="17" t="s">
        <v>154</v>
      </c>
      <c r="B149" s="12">
        <f>SUM(XFD150:XFD154)</f>
        <v>1092</v>
      </c>
    </row>
    <row r="150" s="5" customFormat="1" ht="17.100000000000001" customHeight="1">
      <c r="A150" s="18" t="s">
        <v>68</v>
      </c>
      <c r="B150" s="12">
        <v>481</v>
      </c>
    </row>
    <row r="151" s="5" customFormat="1" ht="17.100000000000001" customHeight="1">
      <c r="A151" s="18" t="s">
        <v>69</v>
      </c>
      <c r="B151" s="12">
        <v>0</v>
      </c>
    </row>
    <row r="152" s="5" customFormat="1" ht="17.100000000000001" customHeight="1">
      <c r="A152" s="18" t="s">
        <v>70</v>
      </c>
      <c r="B152" s="12">
        <v>0</v>
      </c>
    </row>
    <row r="153" s="5" customFormat="1" ht="17.100000000000001" customHeight="1">
      <c r="A153" s="18" t="s">
        <v>155</v>
      </c>
      <c r="B153" s="12">
        <v>313</v>
      </c>
    </row>
    <row r="154" s="5" customFormat="1" ht="17.100000000000001" customHeight="1">
      <c r="A154" s="18" t="s">
        <v>156</v>
      </c>
      <c r="B154" s="12">
        <v>298</v>
      </c>
    </row>
    <row r="155" s="5" customFormat="1" ht="17.100000000000001" customHeight="1">
      <c r="A155" s="17" t="s">
        <v>157</v>
      </c>
      <c r="B155" s="12">
        <f>SUM(XFD156:XFD161)</f>
        <v>545</v>
      </c>
    </row>
    <row r="156" s="5" customFormat="1" ht="17.100000000000001" customHeight="1">
      <c r="A156" s="18" t="s">
        <v>68</v>
      </c>
      <c r="B156" s="12">
        <v>348</v>
      </c>
    </row>
    <row r="157" s="5" customFormat="1" ht="17.100000000000001" customHeight="1">
      <c r="A157" s="18" t="s">
        <v>69</v>
      </c>
      <c r="B157" s="12">
        <v>57</v>
      </c>
    </row>
    <row r="158" s="5" customFormat="1" ht="17.100000000000001" customHeight="1">
      <c r="A158" s="18" t="s">
        <v>70</v>
      </c>
      <c r="B158" s="12">
        <v>0</v>
      </c>
    </row>
    <row r="159" s="5" customFormat="1" ht="17.100000000000001" customHeight="1">
      <c r="A159" s="18" t="s">
        <v>82</v>
      </c>
      <c r="B159" s="12">
        <v>24</v>
      </c>
    </row>
    <row r="160" s="5" customFormat="1" ht="17.100000000000001" customHeight="1">
      <c r="A160" s="18" t="s">
        <v>77</v>
      </c>
      <c r="B160" s="12">
        <v>41</v>
      </c>
    </row>
    <row r="161" s="5" customFormat="1" ht="17.100000000000001" customHeight="1">
      <c r="A161" s="18" t="s">
        <v>158</v>
      </c>
      <c r="B161" s="12">
        <v>75</v>
      </c>
    </row>
    <row r="162" s="5" customFormat="1" ht="17.100000000000001" customHeight="1">
      <c r="A162" s="17" t="s">
        <v>159</v>
      </c>
      <c r="B162" s="12">
        <f>SUM(XFD163:XFD168)</f>
        <v>2532</v>
      </c>
    </row>
    <row r="163" s="5" customFormat="1" ht="17.100000000000001" customHeight="1">
      <c r="A163" s="18" t="s">
        <v>68</v>
      </c>
      <c r="B163" s="12">
        <v>1452</v>
      </c>
    </row>
    <row r="164" s="5" customFormat="1" ht="17.100000000000001" customHeight="1">
      <c r="A164" s="18" t="s">
        <v>69</v>
      </c>
      <c r="B164" s="12">
        <v>376</v>
      </c>
    </row>
    <row r="165" s="5" customFormat="1" ht="17.100000000000001" customHeight="1">
      <c r="A165" s="18" t="s">
        <v>70</v>
      </c>
      <c r="B165" s="12">
        <v>0</v>
      </c>
    </row>
    <row r="166" s="5" customFormat="1" ht="17.25" customHeight="1">
      <c r="A166" s="18" t="s">
        <v>160</v>
      </c>
      <c r="B166" s="12">
        <v>129</v>
      </c>
    </row>
    <row r="167" s="5" customFormat="1" ht="17.25" customHeight="1">
      <c r="A167" s="18" t="s">
        <v>77</v>
      </c>
      <c r="B167" s="12">
        <v>230</v>
      </c>
    </row>
    <row r="168" s="5" customFormat="1" ht="17.25" customHeight="1">
      <c r="A168" s="18" t="s">
        <v>161</v>
      </c>
      <c r="B168" s="12">
        <v>345</v>
      </c>
    </row>
    <row r="169" s="5" customFormat="1" ht="17.100000000000001" customHeight="1">
      <c r="A169" s="17" t="s">
        <v>162</v>
      </c>
      <c r="B169" s="12">
        <f>SUM(XFD170:XFD175)</f>
        <v>8105</v>
      </c>
    </row>
    <row r="170" s="5" customFormat="1" ht="17.100000000000001" customHeight="1">
      <c r="A170" s="18" t="s">
        <v>68</v>
      </c>
      <c r="B170" s="12">
        <v>5101</v>
      </c>
    </row>
    <row r="171" s="5" customFormat="1" ht="17.100000000000001" customHeight="1">
      <c r="A171" s="18" t="s">
        <v>69</v>
      </c>
      <c r="B171" s="12">
        <v>448</v>
      </c>
    </row>
    <row r="172" s="5" customFormat="1" ht="17.100000000000001" customHeight="1">
      <c r="A172" s="18" t="s">
        <v>70</v>
      </c>
      <c r="B172" s="12">
        <v>0</v>
      </c>
    </row>
    <row r="173" s="5" customFormat="1" ht="17.100000000000001" customHeight="1">
      <c r="A173" s="18" t="s">
        <v>163</v>
      </c>
      <c r="B173" s="12">
        <v>505</v>
      </c>
    </row>
    <row r="174" s="5" customFormat="1" ht="17.100000000000001" customHeight="1">
      <c r="A174" s="18" t="s">
        <v>77</v>
      </c>
      <c r="B174" s="12">
        <v>594</v>
      </c>
    </row>
    <row r="175" s="5" customFormat="1" ht="17.100000000000001" customHeight="1">
      <c r="A175" s="18" t="s">
        <v>164</v>
      </c>
      <c r="B175" s="12">
        <v>1457</v>
      </c>
    </row>
    <row r="176" s="5" customFormat="1" ht="17.100000000000001" customHeight="1">
      <c r="A176" s="17" t="s">
        <v>165</v>
      </c>
      <c r="B176" s="12">
        <f>SUM(XFD177:XFD182)</f>
        <v>7265</v>
      </c>
    </row>
    <row r="177" s="5" customFormat="1" ht="17.100000000000001" customHeight="1">
      <c r="A177" s="18" t="s">
        <v>68</v>
      </c>
      <c r="B177" s="12">
        <v>2132</v>
      </c>
    </row>
    <row r="178" s="5" customFormat="1" ht="17.100000000000001" customHeight="1">
      <c r="A178" s="18" t="s">
        <v>69</v>
      </c>
      <c r="B178" s="12">
        <v>277</v>
      </c>
    </row>
    <row r="179" s="5" customFormat="1" ht="17.100000000000001" customHeight="1">
      <c r="A179" s="18" t="s">
        <v>70</v>
      </c>
      <c r="B179" s="12">
        <v>0</v>
      </c>
    </row>
    <row r="180" s="5" customFormat="1" ht="17.100000000000001" customHeight="1">
      <c r="A180" s="18" t="s">
        <v>166</v>
      </c>
      <c r="B180" s="12">
        <v>99</v>
      </c>
    </row>
    <row r="181" s="5" customFormat="1" ht="17.100000000000001" customHeight="1">
      <c r="A181" s="18" t="s">
        <v>77</v>
      </c>
      <c r="B181" s="12">
        <v>198</v>
      </c>
    </row>
    <row r="182" s="5" customFormat="1" ht="17.100000000000001" customHeight="1">
      <c r="A182" s="18" t="s">
        <v>167</v>
      </c>
      <c r="B182" s="12">
        <v>4559</v>
      </c>
    </row>
    <row r="183" s="5" customFormat="1" ht="17.100000000000001" customHeight="1">
      <c r="A183" s="17" t="s">
        <v>168</v>
      </c>
      <c r="B183" s="12">
        <f>SUM(XFD184:XFD189)</f>
        <v>3384</v>
      </c>
    </row>
    <row r="184" s="5" customFormat="1" ht="17.100000000000001" customHeight="1">
      <c r="A184" s="18" t="s">
        <v>68</v>
      </c>
      <c r="B184" s="12">
        <v>1254</v>
      </c>
    </row>
    <row r="185" s="5" customFormat="1" ht="17.100000000000001" customHeight="1">
      <c r="A185" s="18" t="s">
        <v>69</v>
      </c>
      <c r="B185" s="12">
        <v>197</v>
      </c>
    </row>
    <row r="186" s="5" customFormat="1" ht="17.100000000000001" customHeight="1">
      <c r="A186" s="18" t="s">
        <v>70</v>
      </c>
      <c r="B186" s="12">
        <v>0</v>
      </c>
    </row>
    <row r="187" s="5" customFormat="1" ht="16.899999999999999" customHeight="1">
      <c r="A187" s="18" t="s">
        <v>169</v>
      </c>
      <c r="B187" s="12">
        <v>46</v>
      </c>
    </row>
    <row r="188" s="5" customFormat="1" ht="17.100000000000001" customHeight="1">
      <c r="A188" s="18" t="s">
        <v>77</v>
      </c>
      <c r="B188" s="12">
        <v>363</v>
      </c>
    </row>
    <row r="189" s="5" customFormat="1" ht="17.100000000000001" customHeight="1">
      <c r="A189" s="18" t="s">
        <v>170</v>
      </c>
      <c r="B189" s="12">
        <v>1524</v>
      </c>
    </row>
    <row r="190" s="5" customFormat="1" ht="17.100000000000001" customHeight="1">
      <c r="A190" s="17" t="s">
        <v>171</v>
      </c>
      <c r="B190" s="12">
        <f>SUM(XFD191:XFD197)</f>
        <v>1488</v>
      </c>
    </row>
    <row r="191" s="5" customFormat="1" ht="17.100000000000001" customHeight="1">
      <c r="A191" s="18" t="s">
        <v>68</v>
      </c>
      <c r="B191" s="12">
        <v>857</v>
      </c>
    </row>
    <row r="192" s="5" customFormat="1" ht="17.100000000000001" customHeight="1">
      <c r="A192" s="18" t="s">
        <v>69</v>
      </c>
      <c r="B192" s="12">
        <v>93</v>
      </c>
    </row>
    <row r="193" s="5" customFormat="1" ht="17.100000000000001" customHeight="1">
      <c r="A193" s="18" t="s">
        <v>70</v>
      </c>
      <c r="B193" s="12">
        <v>0</v>
      </c>
    </row>
    <row r="194" s="5" customFormat="1" ht="17.100000000000001" customHeight="1">
      <c r="A194" s="18" t="s">
        <v>172</v>
      </c>
      <c r="B194" s="12">
        <v>164</v>
      </c>
    </row>
    <row r="195" s="5" customFormat="1" ht="17.100000000000001" customHeight="1">
      <c r="A195" s="18" t="s">
        <v>173</v>
      </c>
      <c r="B195" s="12">
        <v>22</v>
      </c>
    </row>
    <row r="196" s="5" customFormat="1" ht="17.100000000000001" customHeight="1">
      <c r="A196" s="18" t="s">
        <v>77</v>
      </c>
      <c r="B196" s="12">
        <v>85</v>
      </c>
    </row>
    <row r="197" s="5" customFormat="1" ht="17.100000000000001" customHeight="1">
      <c r="A197" s="18" t="s">
        <v>174</v>
      </c>
      <c r="B197" s="12">
        <v>267</v>
      </c>
    </row>
    <row r="198" s="5" customFormat="1" ht="17.100000000000001" customHeight="1">
      <c r="A198" s="17" t="s">
        <v>175</v>
      </c>
      <c r="B198" s="12">
        <f>SUM(XFD199:XFD203)</f>
        <v>181</v>
      </c>
    </row>
    <row r="199" s="5" customFormat="1" ht="17.100000000000001" customHeight="1">
      <c r="A199" s="18" t="s">
        <v>68</v>
      </c>
      <c r="B199" s="12">
        <v>169</v>
      </c>
    </row>
    <row r="200" s="5" customFormat="1" ht="17.100000000000001" customHeight="1">
      <c r="A200" s="18" t="s">
        <v>69</v>
      </c>
      <c r="B200" s="12">
        <v>0</v>
      </c>
    </row>
    <row r="201" s="5" customFormat="1" ht="17.100000000000001" customHeight="1">
      <c r="A201" s="18" t="s">
        <v>70</v>
      </c>
      <c r="B201" s="12">
        <v>0</v>
      </c>
    </row>
    <row r="202" s="5" customFormat="1" ht="17.100000000000001" customHeight="1">
      <c r="A202" s="18" t="s">
        <v>77</v>
      </c>
      <c r="B202" s="12">
        <v>0</v>
      </c>
    </row>
    <row r="203" s="5" customFormat="1" ht="17.100000000000001" customHeight="1">
      <c r="A203" s="18" t="s">
        <v>176</v>
      </c>
      <c r="B203" s="12">
        <v>12</v>
      </c>
    </row>
    <row r="204" s="5" customFormat="1" ht="17.100000000000001" customHeight="1">
      <c r="A204" s="17" t="s">
        <v>177</v>
      </c>
      <c r="B204" s="12">
        <f>SUM(XFD205:XFD209)</f>
        <v>341</v>
      </c>
    </row>
    <row r="205" s="5" customFormat="1" ht="17.100000000000001" customHeight="1">
      <c r="A205" s="18" t="s">
        <v>68</v>
      </c>
      <c r="B205" s="12">
        <v>52</v>
      </c>
    </row>
    <row r="206" s="5" customFormat="1" ht="17.100000000000001" customHeight="1">
      <c r="A206" s="18" t="s">
        <v>69</v>
      </c>
      <c r="B206" s="12">
        <v>46</v>
      </c>
    </row>
    <row r="207" s="5" customFormat="1" ht="17.100000000000001" customHeight="1">
      <c r="A207" s="18" t="s">
        <v>70</v>
      </c>
      <c r="B207" s="12">
        <v>0</v>
      </c>
    </row>
    <row r="208" s="5" customFormat="1" ht="17.100000000000001" customHeight="1">
      <c r="A208" s="18" t="s">
        <v>77</v>
      </c>
      <c r="B208" s="12">
        <v>13</v>
      </c>
    </row>
    <row r="209" s="5" customFormat="1" ht="17.100000000000001" customHeight="1">
      <c r="A209" s="18" t="s">
        <v>178</v>
      </c>
      <c r="B209" s="12">
        <v>230</v>
      </c>
    </row>
    <row r="210" s="5" customFormat="1" ht="17.100000000000001" customHeight="1">
      <c r="A210" s="17" t="s">
        <v>179</v>
      </c>
      <c r="B210" s="12">
        <f>SUM(XFD211:XFD216)</f>
        <v>1543</v>
      </c>
    </row>
    <row r="211" s="5" customFormat="1" ht="17.100000000000001" customHeight="1">
      <c r="A211" s="18" t="s">
        <v>68</v>
      </c>
      <c r="B211" s="12">
        <v>7</v>
      </c>
    </row>
    <row r="212" s="5" customFormat="1" ht="17.100000000000001" customHeight="1">
      <c r="A212" s="18" t="s">
        <v>69</v>
      </c>
      <c r="B212" s="12">
        <v>381</v>
      </c>
    </row>
    <row r="213" s="5" customFormat="1" ht="17.100000000000001" customHeight="1">
      <c r="A213" s="18" t="s">
        <v>70</v>
      </c>
      <c r="B213" s="12">
        <v>0</v>
      </c>
    </row>
    <row r="214" s="5" customFormat="1" ht="16.899999999999999" customHeight="1">
      <c r="A214" s="18" t="s">
        <v>180</v>
      </c>
      <c r="B214" s="12">
        <v>0</v>
      </c>
    </row>
    <row r="215" s="5" customFormat="1" ht="17.100000000000001" customHeight="1">
      <c r="A215" s="18" t="s">
        <v>77</v>
      </c>
      <c r="B215" s="12">
        <v>249</v>
      </c>
    </row>
    <row r="216" s="5" customFormat="1" ht="17.100000000000001" customHeight="1">
      <c r="A216" s="18" t="s">
        <v>181</v>
      </c>
      <c r="B216" s="12">
        <v>906</v>
      </c>
    </row>
    <row r="217" s="5" customFormat="1" ht="17.100000000000001" customHeight="1">
      <c r="A217" s="17" t="s">
        <v>182</v>
      </c>
      <c r="B217" s="12">
        <f>SUM(XFD218:XFD231)</f>
        <v>19165</v>
      </c>
    </row>
    <row r="218" s="5" customFormat="1" ht="17.100000000000001" customHeight="1">
      <c r="A218" s="18" t="s">
        <v>68</v>
      </c>
      <c r="B218" s="12">
        <v>12248</v>
      </c>
    </row>
    <row r="219" s="5" customFormat="1" ht="17.100000000000001" customHeight="1">
      <c r="A219" s="18" t="s">
        <v>69</v>
      </c>
      <c r="B219" s="12">
        <v>813</v>
      </c>
    </row>
    <row r="220" s="5" customFormat="1" ht="17.100000000000001" customHeight="1">
      <c r="A220" s="18" t="s">
        <v>70</v>
      </c>
      <c r="B220" s="12">
        <v>0</v>
      </c>
    </row>
    <row r="221" s="5" customFormat="1" ht="17.100000000000001" customHeight="1">
      <c r="A221" s="18" t="s">
        <v>183</v>
      </c>
      <c r="B221" s="12">
        <v>255</v>
      </c>
    </row>
    <row r="222" s="5" customFormat="1" ht="17.100000000000001" customHeight="1">
      <c r="A222" s="18" t="s">
        <v>184</v>
      </c>
      <c r="B222" s="12">
        <v>170</v>
      </c>
    </row>
    <row r="223" s="5" customFormat="1" ht="17.100000000000001" customHeight="1">
      <c r="A223" s="18" t="s">
        <v>109</v>
      </c>
      <c r="B223" s="12">
        <v>31</v>
      </c>
    </row>
    <row r="224" s="5" customFormat="1" ht="17.100000000000001" customHeight="1">
      <c r="A224" s="18" t="s">
        <v>185</v>
      </c>
      <c r="B224" s="12">
        <v>178</v>
      </c>
    </row>
    <row r="225" s="5" customFormat="1" ht="17.100000000000001" customHeight="1">
      <c r="A225" s="18" t="s">
        <v>186</v>
      </c>
      <c r="B225" s="12">
        <v>228</v>
      </c>
    </row>
    <row r="226" s="5" customFormat="1" ht="17.100000000000001" customHeight="1">
      <c r="A226" s="18" t="s">
        <v>187</v>
      </c>
      <c r="B226" s="12">
        <v>0</v>
      </c>
    </row>
    <row r="227" s="5" customFormat="1" ht="17.100000000000001" customHeight="1">
      <c r="A227" s="18" t="s">
        <v>188</v>
      </c>
      <c r="B227" s="12">
        <v>0</v>
      </c>
    </row>
    <row r="228" s="5" customFormat="1" ht="16.899999999999999" customHeight="1">
      <c r="A228" s="18" t="s">
        <v>189</v>
      </c>
      <c r="B228" s="12">
        <v>501</v>
      </c>
    </row>
    <row r="229" s="5" customFormat="1" ht="16.899999999999999" customHeight="1">
      <c r="A229" s="18" t="s">
        <v>190</v>
      </c>
      <c r="B229" s="12">
        <v>380</v>
      </c>
    </row>
    <row r="230" s="5" customFormat="1" ht="17.100000000000001" customHeight="1">
      <c r="A230" s="18" t="s">
        <v>77</v>
      </c>
      <c r="B230" s="12">
        <v>2370</v>
      </c>
    </row>
    <row r="231" s="5" customFormat="1" ht="17.100000000000001" customHeight="1">
      <c r="A231" s="18" t="s">
        <v>191</v>
      </c>
      <c r="B231" s="12">
        <v>1991</v>
      </c>
    </row>
    <row r="232" s="5" customFormat="1" ht="17.100000000000001" customHeight="1">
      <c r="A232" s="17" t="s">
        <v>192</v>
      </c>
      <c r="B232" s="12">
        <f>SUM(XFD233:XFD234)</f>
        <v>11359</v>
      </c>
    </row>
    <row r="233" s="5" customFormat="1" ht="17.100000000000001" customHeight="1">
      <c r="A233" s="18" t="s">
        <v>193</v>
      </c>
      <c r="B233" s="12">
        <v>0</v>
      </c>
    </row>
    <row r="234" s="5" customFormat="1" ht="17.100000000000001" customHeight="1">
      <c r="A234" s="18" t="s">
        <v>194</v>
      </c>
      <c r="B234" s="12">
        <v>11359</v>
      </c>
    </row>
    <row r="235" s="5" customFormat="1" ht="17.100000000000001" customHeight="1">
      <c r="A235" s="17" t="s">
        <v>195</v>
      </c>
      <c r="B235" s="12">
        <f>SUM(XFD236,XFD243,XFD246,XFD249,XFD255,XFD260,XFD262,XFD267,XFD273)</f>
        <v>0</v>
      </c>
    </row>
    <row r="236" s="5" customFormat="1" ht="17.100000000000001" customHeight="1">
      <c r="A236" s="17" t="s">
        <v>196</v>
      </c>
      <c r="B236" s="12">
        <f>SUM(XFD237:XFD242)</f>
        <v>0</v>
      </c>
    </row>
    <row r="237" s="5" customFormat="1" ht="17.100000000000001" customHeight="1">
      <c r="A237" s="18" t="s">
        <v>68</v>
      </c>
      <c r="B237" s="12">
        <v>0</v>
      </c>
    </row>
    <row r="238" s="5" customFormat="1" ht="17.100000000000001" customHeight="1">
      <c r="A238" s="18" t="s">
        <v>69</v>
      </c>
      <c r="B238" s="12">
        <v>0</v>
      </c>
    </row>
    <row r="239" s="5" customFormat="1" ht="17.100000000000001" customHeight="1">
      <c r="A239" s="18" t="s">
        <v>70</v>
      </c>
      <c r="B239" s="12">
        <v>0</v>
      </c>
    </row>
    <row r="240" s="5" customFormat="1" ht="17.100000000000001" customHeight="1">
      <c r="A240" s="18" t="s">
        <v>163</v>
      </c>
      <c r="B240" s="12">
        <v>0</v>
      </c>
    </row>
    <row r="241" s="5" customFormat="1" ht="17.100000000000001" customHeight="1">
      <c r="A241" s="18" t="s">
        <v>77</v>
      </c>
      <c r="B241" s="12">
        <v>0</v>
      </c>
    </row>
    <row r="242" s="5" customFormat="1" ht="17.100000000000001" customHeight="1">
      <c r="A242" s="18" t="s">
        <v>197</v>
      </c>
      <c r="B242" s="12">
        <v>0</v>
      </c>
    </row>
    <row r="243" s="5" customFormat="1" ht="17.100000000000001" customHeight="1">
      <c r="A243" s="17" t="s">
        <v>198</v>
      </c>
      <c r="B243" s="12">
        <f>SUM(XFD244:XFD245)</f>
        <v>0</v>
      </c>
    </row>
    <row r="244" s="5" customFormat="1" ht="17.100000000000001" customHeight="1">
      <c r="A244" s="18" t="s">
        <v>199</v>
      </c>
      <c r="B244" s="12">
        <v>0</v>
      </c>
    </row>
    <row r="245" s="5" customFormat="1" ht="17.100000000000001" customHeight="1">
      <c r="A245" s="18" t="s">
        <v>200</v>
      </c>
      <c r="B245" s="12">
        <v>0</v>
      </c>
    </row>
    <row r="246" s="5" customFormat="1" ht="17.100000000000001" customHeight="1">
      <c r="A246" s="17" t="s">
        <v>201</v>
      </c>
      <c r="B246" s="12">
        <f>SUM(XFD247:XFD248)</f>
        <v>0</v>
      </c>
    </row>
    <row r="247" s="5" customFormat="1" ht="17.100000000000001" customHeight="1">
      <c r="A247" s="18" t="s">
        <v>202</v>
      </c>
      <c r="B247" s="12">
        <v>0</v>
      </c>
    </row>
    <row r="248" s="5" customFormat="1" ht="17.100000000000001" customHeight="1">
      <c r="A248" s="18" t="s">
        <v>203</v>
      </c>
      <c r="B248" s="12">
        <v>0</v>
      </c>
    </row>
    <row r="249" s="5" customFormat="1" ht="17.100000000000001" customHeight="1">
      <c r="A249" s="17" t="s">
        <v>204</v>
      </c>
      <c r="B249" s="12">
        <f>SUM(XFD250:XFD254)</f>
        <v>0</v>
      </c>
    </row>
    <row r="250" s="5" customFormat="1" ht="17.100000000000001" customHeight="1">
      <c r="A250" s="18" t="s">
        <v>205</v>
      </c>
      <c r="B250" s="12">
        <v>0</v>
      </c>
    </row>
    <row r="251" s="5" customFormat="1" ht="17.100000000000001" customHeight="1">
      <c r="A251" s="18" t="s">
        <v>206</v>
      </c>
      <c r="B251" s="12">
        <v>0</v>
      </c>
    </row>
    <row r="252" s="5" customFormat="1" ht="17.100000000000001" customHeight="1">
      <c r="A252" s="18" t="s">
        <v>207</v>
      </c>
      <c r="B252" s="12">
        <v>0</v>
      </c>
    </row>
    <row r="253" s="5" customFormat="1" ht="17.100000000000001" customHeight="1">
      <c r="A253" s="18" t="s">
        <v>208</v>
      </c>
      <c r="B253" s="12">
        <v>0</v>
      </c>
    </row>
    <row r="254" s="5" customFormat="1" ht="17.100000000000001" customHeight="1">
      <c r="A254" s="18" t="s">
        <v>209</v>
      </c>
      <c r="B254" s="12">
        <v>0</v>
      </c>
    </row>
    <row r="255" s="5" customFormat="1" ht="17.100000000000001" customHeight="1">
      <c r="A255" s="17" t="s">
        <v>210</v>
      </c>
      <c r="B255" s="12">
        <f>SUM(XFD256:XFD259)</f>
        <v>0</v>
      </c>
    </row>
    <row r="256" s="5" customFormat="1" ht="17.100000000000001" customHeight="1">
      <c r="A256" s="18" t="s">
        <v>211</v>
      </c>
      <c r="B256" s="12">
        <v>0</v>
      </c>
    </row>
    <row r="257" s="5" customFormat="1" ht="17.100000000000001" customHeight="1">
      <c r="A257" s="18" t="s">
        <v>212</v>
      </c>
      <c r="B257" s="12">
        <v>0</v>
      </c>
    </row>
    <row r="258" s="5" customFormat="1" ht="16.899999999999999" customHeight="1">
      <c r="A258" s="18" t="s">
        <v>213</v>
      </c>
      <c r="B258" s="12">
        <v>0</v>
      </c>
    </row>
    <row r="259" s="5" customFormat="1" ht="17.100000000000001" customHeight="1">
      <c r="A259" s="18" t="s">
        <v>214</v>
      </c>
      <c r="B259" s="12">
        <v>0</v>
      </c>
    </row>
    <row r="260" s="5" customFormat="1" ht="17.100000000000001" customHeight="1">
      <c r="A260" s="17" t="s">
        <v>215</v>
      </c>
      <c r="B260" s="12">
        <f>XFD261</f>
        <v>0</v>
      </c>
    </row>
    <row r="261" s="5" customFormat="1" ht="17.100000000000001" customHeight="1">
      <c r="A261" s="18" t="s">
        <v>216</v>
      </c>
      <c r="B261" s="12">
        <v>0</v>
      </c>
    </row>
    <row r="262" s="5" customFormat="1" ht="17.100000000000001" customHeight="1">
      <c r="A262" s="17" t="s">
        <v>217</v>
      </c>
      <c r="B262" s="12">
        <f>SUM(XFD263:XFD266)</f>
        <v>0</v>
      </c>
    </row>
    <row r="263" s="5" customFormat="1" ht="17.100000000000001" customHeight="1">
      <c r="A263" s="18" t="s">
        <v>218</v>
      </c>
      <c r="B263" s="12">
        <v>0</v>
      </c>
    </row>
    <row r="264" s="5" customFormat="1" ht="17.100000000000001" customHeight="1">
      <c r="A264" s="18" t="s">
        <v>219</v>
      </c>
      <c r="B264" s="12">
        <v>0</v>
      </c>
    </row>
    <row r="265" s="5" customFormat="1" ht="17.100000000000001" customHeight="1">
      <c r="A265" s="18" t="s">
        <v>220</v>
      </c>
      <c r="B265" s="12">
        <v>0</v>
      </c>
    </row>
    <row r="266" s="5" customFormat="1" ht="17.100000000000001" customHeight="1">
      <c r="A266" s="18" t="s">
        <v>221</v>
      </c>
      <c r="B266" s="12">
        <v>0</v>
      </c>
    </row>
    <row r="267" s="5" customFormat="1" ht="17.100000000000001" customHeight="1">
      <c r="A267" s="17" t="s">
        <v>222</v>
      </c>
      <c r="B267" s="12">
        <f>SUM(XFD268:XFD272)</f>
        <v>0</v>
      </c>
    </row>
    <row r="268" s="5" customFormat="1" ht="17.100000000000001" customHeight="1">
      <c r="A268" s="18" t="s">
        <v>68</v>
      </c>
      <c r="B268" s="12">
        <v>0</v>
      </c>
    </row>
    <row r="269" s="5" customFormat="1" ht="17.100000000000001" customHeight="1">
      <c r="A269" s="18" t="s">
        <v>69</v>
      </c>
      <c r="B269" s="12">
        <v>0</v>
      </c>
    </row>
    <row r="270" s="5" customFormat="1" ht="17.100000000000001" customHeight="1">
      <c r="A270" s="18" t="s">
        <v>70</v>
      </c>
      <c r="B270" s="12">
        <v>0</v>
      </c>
    </row>
    <row r="271" s="5" customFormat="1" ht="17.100000000000001" customHeight="1">
      <c r="A271" s="18" t="s">
        <v>77</v>
      </c>
      <c r="B271" s="12">
        <v>0</v>
      </c>
    </row>
    <row r="272" s="5" customFormat="1" ht="17.100000000000001" customHeight="1">
      <c r="A272" s="18" t="s">
        <v>223</v>
      </c>
      <c r="B272" s="12">
        <v>0</v>
      </c>
    </row>
    <row r="273" s="5" customFormat="1" ht="17.100000000000001" customHeight="1">
      <c r="A273" s="17" t="s">
        <v>224</v>
      </c>
      <c r="B273" s="12">
        <f>XFD274</f>
        <v>0</v>
      </c>
    </row>
    <row r="274" s="5" customFormat="1" ht="17.100000000000001" customHeight="1">
      <c r="A274" s="18" t="s">
        <v>225</v>
      </c>
      <c r="B274" s="12">
        <v>0</v>
      </c>
    </row>
    <row r="275" s="5" customFormat="1" ht="17.100000000000001" customHeight="1">
      <c r="A275" s="17" t="s">
        <v>226</v>
      </c>
      <c r="B275" s="12">
        <f>SUM(XFD276,XFD280,XFD282,XFD284,XFD292)</f>
        <v>1660</v>
      </c>
    </row>
    <row r="276" s="5" customFormat="1" ht="17.100000000000001" customHeight="1">
      <c r="A276" s="17" t="s">
        <v>227</v>
      </c>
      <c r="B276" s="12">
        <f>SUM(XFD277:XFD279)</f>
        <v>0</v>
      </c>
    </row>
    <row r="277" s="5" customFormat="1" ht="17.100000000000001" customHeight="1">
      <c r="A277" s="18" t="s">
        <v>228</v>
      </c>
      <c r="B277" s="12">
        <v>0</v>
      </c>
    </row>
    <row r="278" s="5" customFormat="1" ht="17.100000000000001" customHeight="1">
      <c r="A278" s="18" t="s">
        <v>229</v>
      </c>
      <c r="B278" s="12">
        <v>0</v>
      </c>
    </row>
    <row r="279" s="5" customFormat="1" ht="17.100000000000001" customHeight="1">
      <c r="A279" s="18" t="s">
        <v>230</v>
      </c>
      <c r="B279" s="12">
        <v>0</v>
      </c>
    </row>
    <row r="280" s="5" customFormat="1" ht="17.100000000000001" customHeight="1">
      <c r="A280" s="17" t="s">
        <v>231</v>
      </c>
      <c r="B280" s="12">
        <f>XFD281</f>
        <v>0</v>
      </c>
    </row>
    <row r="281" s="5" customFormat="1" ht="17.100000000000001" customHeight="1">
      <c r="A281" s="18" t="s">
        <v>232</v>
      </c>
      <c r="B281" s="12">
        <v>0</v>
      </c>
    </row>
    <row r="282" s="5" customFormat="1" ht="17.100000000000001" customHeight="1">
      <c r="A282" s="17" t="s">
        <v>233</v>
      </c>
      <c r="B282" s="12">
        <f>XFD283</f>
        <v>0</v>
      </c>
    </row>
    <row r="283" s="5" customFormat="1" ht="17.100000000000001" customHeight="1">
      <c r="A283" s="18" t="s">
        <v>234</v>
      </c>
      <c r="B283" s="12">
        <v>0</v>
      </c>
    </row>
    <row r="284" s="5" customFormat="1" ht="17.100000000000001" customHeight="1">
      <c r="A284" s="17" t="s">
        <v>235</v>
      </c>
      <c r="B284" s="12">
        <f>SUM(XFD285:XFD291)</f>
        <v>1501</v>
      </c>
    </row>
    <row r="285" s="5" customFormat="1" ht="17.100000000000001" customHeight="1">
      <c r="A285" s="18" t="s">
        <v>236</v>
      </c>
      <c r="B285" s="12">
        <v>327</v>
      </c>
    </row>
    <row r="286" s="5" customFormat="1" ht="17.100000000000001" customHeight="1">
      <c r="A286" s="18" t="s">
        <v>237</v>
      </c>
      <c r="B286" s="12">
        <v>0</v>
      </c>
    </row>
    <row r="287" s="5" customFormat="1" ht="17.100000000000001" customHeight="1">
      <c r="A287" s="18" t="s">
        <v>238</v>
      </c>
      <c r="B287" s="12">
        <v>93</v>
      </c>
    </row>
    <row r="288" s="5" customFormat="1" ht="17.100000000000001" customHeight="1">
      <c r="A288" s="18" t="s">
        <v>239</v>
      </c>
      <c r="B288" s="12">
        <v>0</v>
      </c>
    </row>
    <row r="289" s="5" customFormat="1" ht="17.100000000000001" customHeight="1">
      <c r="A289" s="18" t="s">
        <v>240</v>
      </c>
      <c r="B289" s="12">
        <v>91</v>
      </c>
    </row>
    <row r="290" s="5" customFormat="1" ht="17.100000000000001" customHeight="1">
      <c r="A290" s="18" t="s">
        <v>241</v>
      </c>
      <c r="B290" s="12">
        <v>0</v>
      </c>
    </row>
    <row r="291" s="5" customFormat="1" ht="17.100000000000001" customHeight="1">
      <c r="A291" s="18" t="s">
        <v>242</v>
      </c>
      <c r="B291" s="12">
        <v>990</v>
      </c>
    </row>
    <row r="292" s="5" customFormat="1" ht="17.100000000000001" customHeight="1">
      <c r="A292" s="17" t="s">
        <v>243</v>
      </c>
      <c r="B292" s="12">
        <f>XFD293</f>
        <v>159</v>
      </c>
    </row>
    <row r="293" s="5" customFormat="1" ht="17.100000000000001" customHeight="1">
      <c r="A293" s="18" t="s">
        <v>244</v>
      </c>
      <c r="B293" s="12">
        <v>159</v>
      </c>
    </row>
    <row r="294" s="5" customFormat="1" ht="17.100000000000001" customHeight="1">
      <c r="A294" s="17" t="s">
        <v>245</v>
      </c>
      <c r="B294" s="12">
        <f>SUM(XFD295,XFD298,XFD309,XFD316,XFD324,XFD333,XFD347,XFD357,XFD367,XFD375,XFD381)</f>
        <v>73358</v>
      </c>
    </row>
    <row r="295" s="5" customFormat="1" ht="17.100000000000001" customHeight="1">
      <c r="A295" s="17" t="s">
        <v>246</v>
      </c>
      <c r="B295" s="12">
        <f>SUM(XFD296:XFD297)</f>
        <v>0</v>
      </c>
    </row>
    <row r="296" s="5" customFormat="1" ht="17.100000000000001" customHeight="1">
      <c r="A296" s="18" t="s">
        <v>247</v>
      </c>
      <c r="B296" s="12">
        <v>0</v>
      </c>
    </row>
    <row r="297" s="5" customFormat="1" ht="17.100000000000001" customHeight="1">
      <c r="A297" s="18" t="s">
        <v>248</v>
      </c>
      <c r="B297" s="12">
        <v>0</v>
      </c>
    </row>
    <row r="298" s="5" customFormat="1" ht="17.100000000000001" customHeight="1">
      <c r="A298" s="17" t="s">
        <v>249</v>
      </c>
      <c r="B298" s="12">
        <f>SUM(XFD299:XFD308)</f>
        <v>64626</v>
      </c>
    </row>
    <row r="299" s="5" customFormat="1" ht="17.100000000000001" customHeight="1">
      <c r="A299" s="18" t="s">
        <v>68</v>
      </c>
      <c r="B299" s="12">
        <v>38307</v>
      </c>
    </row>
    <row r="300" s="5" customFormat="1" ht="17.100000000000001" customHeight="1">
      <c r="A300" s="18" t="s">
        <v>69</v>
      </c>
      <c r="B300" s="12">
        <v>204</v>
      </c>
    </row>
    <row r="301" s="5" customFormat="1" ht="17.100000000000001" customHeight="1">
      <c r="A301" s="18" t="s">
        <v>70</v>
      </c>
      <c r="B301" s="12">
        <v>0</v>
      </c>
    </row>
    <row r="302" s="5" customFormat="1" ht="17.100000000000001" customHeight="1">
      <c r="A302" s="18" t="s">
        <v>109</v>
      </c>
      <c r="B302" s="12">
        <v>1715</v>
      </c>
    </row>
    <row r="303" s="5" customFormat="1" ht="17.100000000000001" customHeight="1">
      <c r="A303" s="18" t="s">
        <v>250</v>
      </c>
      <c r="B303" s="12">
        <v>10353</v>
      </c>
    </row>
    <row r="304" s="5" customFormat="1" ht="17.100000000000001" customHeight="1">
      <c r="A304" s="18" t="s">
        <v>251</v>
      </c>
      <c r="B304" s="12">
        <v>20</v>
      </c>
    </row>
    <row r="305" s="5" customFormat="1" ht="16.899999999999999" customHeight="1">
      <c r="A305" s="18" t="s">
        <v>252</v>
      </c>
      <c r="B305" s="12">
        <v>0</v>
      </c>
    </row>
    <row r="306" s="5" customFormat="1" ht="16.899999999999999" customHeight="1">
      <c r="A306" s="18" t="s">
        <v>253</v>
      </c>
      <c r="B306" s="12">
        <v>0</v>
      </c>
    </row>
    <row r="307" s="5" customFormat="1" ht="17.100000000000001" customHeight="1">
      <c r="A307" s="18" t="s">
        <v>77</v>
      </c>
      <c r="B307" s="12">
        <v>0</v>
      </c>
    </row>
    <row r="308" s="5" customFormat="1" ht="17.100000000000001" customHeight="1">
      <c r="A308" s="18" t="s">
        <v>254</v>
      </c>
      <c r="B308" s="12">
        <v>14027</v>
      </c>
    </row>
    <row r="309" s="5" customFormat="1" ht="17.100000000000001" customHeight="1">
      <c r="A309" s="17" t="s">
        <v>255</v>
      </c>
      <c r="B309" s="12">
        <f>SUM(XFD310:XFD315)</f>
        <v>16</v>
      </c>
    </row>
    <row r="310" s="5" customFormat="1" ht="17.100000000000001" customHeight="1">
      <c r="A310" s="18" t="s">
        <v>68</v>
      </c>
      <c r="B310" s="12">
        <v>6</v>
      </c>
    </row>
    <row r="311" s="5" customFormat="1" ht="17.100000000000001" customHeight="1">
      <c r="A311" s="18" t="s">
        <v>69</v>
      </c>
      <c r="B311" s="12">
        <v>0</v>
      </c>
    </row>
    <row r="312" s="5" customFormat="1" ht="17.100000000000001" customHeight="1">
      <c r="A312" s="18" t="s">
        <v>70</v>
      </c>
      <c r="B312" s="12">
        <v>0</v>
      </c>
    </row>
    <row r="313" s="5" customFormat="1" ht="17.100000000000001" customHeight="1">
      <c r="A313" s="18" t="s">
        <v>256</v>
      </c>
      <c r="B313" s="12">
        <v>10</v>
      </c>
    </row>
    <row r="314" s="5" customFormat="1" ht="17.100000000000001" customHeight="1">
      <c r="A314" s="18" t="s">
        <v>77</v>
      </c>
      <c r="B314" s="12">
        <v>0</v>
      </c>
    </row>
    <row r="315" s="5" customFormat="1" ht="17.100000000000001" customHeight="1">
      <c r="A315" s="18" t="s">
        <v>257</v>
      </c>
      <c r="B315" s="12">
        <v>0</v>
      </c>
    </row>
    <row r="316" s="5" customFormat="1" ht="17.100000000000001" customHeight="1">
      <c r="A316" s="17" t="s">
        <v>258</v>
      </c>
      <c r="B316" s="12">
        <f>SUM(XFD317:XFD323)</f>
        <v>350</v>
      </c>
    </row>
    <row r="317" s="5" customFormat="1" ht="17.100000000000001" customHeight="1">
      <c r="A317" s="18" t="s">
        <v>68</v>
      </c>
      <c r="B317" s="12">
        <v>0</v>
      </c>
    </row>
    <row r="318" s="5" customFormat="1" ht="17.100000000000001" customHeight="1">
      <c r="A318" s="18" t="s">
        <v>69</v>
      </c>
      <c r="B318" s="12">
        <v>0</v>
      </c>
    </row>
    <row r="319" s="5" customFormat="1" ht="17.100000000000001" customHeight="1">
      <c r="A319" s="18" t="s">
        <v>70</v>
      </c>
      <c r="B319" s="12">
        <v>0</v>
      </c>
    </row>
    <row r="320" s="5" customFormat="1" ht="17.100000000000001" customHeight="1">
      <c r="A320" s="18" t="s">
        <v>259</v>
      </c>
      <c r="B320" s="12">
        <v>0</v>
      </c>
    </row>
    <row r="321" s="5" customFormat="1" ht="17.100000000000001" customHeight="1">
      <c r="A321" s="18" t="s">
        <v>260</v>
      </c>
      <c r="B321" s="12">
        <v>0</v>
      </c>
    </row>
    <row r="322" s="5" customFormat="1" ht="17.100000000000001" customHeight="1">
      <c r="A322" s="18" t="s">
        <v>77</v>
      </c>
      <c r="B322" s="12">
        <v>0</v>
      </c>
    </row>
    <row r="323" s="5" customFormat="1" ht="17.100000000000001" customHeight="1">
      <c r="A323" s="18" t="s">
        <v>261</v>
      </c>
      <c r="B323" s="12">
        <v>350</v>
      </c>
    </row>
    <row r="324" s="5" customFormat="1" ht="17.100000000000001" customHeight="1">
      <c r="A324" s="17" t="s">
        <v>262</v>
      </c>
      <c r="B324" s="12">
        <f>SUM(XFD325:XFD332)</f>
        <v>776</v>
      </c>
    </row>
    <row r="325" s="5" customFormat="1" ht="17.100000000000001" customHeight="1">
      <c r="A325" s="18" t="s">
        <v>68</v>
      </c>
      <c r="B325" s="12">
        <v>0</v>
      </c>
    </row>
    <row r="326" s="5" customFormat="1" ht="17.100000000000001" customHeight="1">
      <c r="A326" s="18" t="s">
        <v>69</v>
      </c>
      <c r="B326" s="12">
        <v>126</v>
      </c>
    </row>
    <row r="327" s="5" customFormat="1" ht="17.100000000000001" customHeight="1">
      <c r="A327" s="18" t="s">
        <v>70</v>
      </c>
      <c r="B327" s="12">
        <v>0</v>
      </c>
    </row>
    <row r="328" s="5" customFormat="1" ht="17.100000000000001" customHeight="1">
      <c r="A328" s="18" t="s">
        <v>263</v>
      </c>
      <c r="B328" s="12">
        <v>2</v>
      </c>
    </row>
    <row r="329" s="5" customFormat="1" ht="17.100000000000001" customHeight="1">
      <c r="A329" s="18" t="s">
        <v>264</v>
      </c>
      <c r="B329" s="12">
        <v>0</v>
      </c>
    </row>
    <row r="330" s="5" customFormat="1" ht="17.100000000000001" customHeight="1">
      <c r="A330" s="18" t="s">
        <v>265</v>
      </c>
      <c r="B330" s="12">
        <v>120</v>
      </c>
    </row>
    <row r="331" s="5" customFormat="1" ht="17.100000000000001" customHeight="1">
      <c r="A331" s="18" t="s">
        <v>77</v>
      </c>
      <c r="B331" s="12">
        <v>0</v>
      </c>
    </row>
    <row r="332" s="5" customFormat="1" ht="17.100000000000001" customHeight="1">
      <c r="A332" s="18" t="s">
        <v>266</v>
      </c>
      <c r="B332" s="12">
        <v>528</v>
      </c>
    </row>
    <row r="333" s="5" customFormat="1" ht="17.100000000000001" customHeight="1">
      <c r="A333" s="17" t="s">
        <v>267</v>
      </c>
      <c r="B333" s="12">
        <f>SUM(XFD334:XFD346)</f>
        <v>4753</v>
      </c>
    </row>
    <row r="334" s="5" customFormat="1" ht="17.100000000000001" customHeight="1">
      <c r="A334" s="18" t="s">
        <v>68</v>
      </c>
      <c r="B334" s="12">
        <v>2915</v>
      </c>
    </row>
    <row r="335" s="5" customFormat="1" ht="17.100000000000001" customHeight="1">
      <c r="A335" s="18" t="s">
        <v>69</v>
      </c>
      <c r="B335" s="12">
        <v>134</v>
      </c>
    </row>
    <row r="336" s="5" customFormat="1" ht="17.100000000000001" customHeight="1">
      <c r="A336" s="18" t="s">
        <v>70</v>
      </c>
      <c r="B336" s="12">
        <v>0</v>
      </c>
    </row>
    <row r="337" s="5" customFormat="1" ht="17.100000000000001" customHeight="1">
      <c r="A337" s="18" t="s">
        <v>268</v>
      </c>
      <c r="B337" s="12">
        <v>188</v>
      </c>
    </row>
    <row r="338" s="5" customFormat="1" ht="17.100000000000001" customHeight="1">
      <c r="A338" s="18" t="s">
        <v>269</v>
      </c>
      <c r="B338" s="12">
        <v>10</v>
      </c>
    </row>
    <row r="339" s="5" customFormat="1" ht="17.100000000000001" customHeight="1">
      <c r="A339" s="18" t="s">
        <v>270</v>
      </c>
      <c r="B339" s="12">
        <v>0</v>
      </c>
    </row>
    <row r="340" s="5" customFormat="1" ht="17.100000000000001" customHeight="1">
      <c r="A340" s="18" t="s">
        <v>271</v>
      </c>
      <c r="B340" s="12">
        <v>525</v>
      </c>
    </row>
    <row r="341" s="5" customFormat="1" ht="17.100000000000001" customHeight="1">
      <c r="A341" s="18" t="s">
        <v>272</v>
      </c>
      <c r="B341" s="12">
        <v>0</v>
      </c>
    </row>
    <row r="342" s="5" customFormat="1" ht="17.100000000000001" customHeight="1">
      <c r="A342" s="18" t="s">
        <v>273</v>
      </c>
      <c r="B342" s="12">
        <v>56</v>
      </c>
    </row>
    <row r="343" s="5" customFormat="1" ht="17.100000000000001" customHeight="1">
      <c r="A343" s="18" t="s">
        <v>274</v>
      </c>
      <c r="B343" s="12">
        <v>282</v>
      </c>
    </row>
    <row r="344" s="5" customFormat="1" ht="17.100000000000001" customHeight="1">
      <c r="A344" s="18" t="s">
        <v>109</v>
      </c>
      <c r="B344" s="12">
        <v>10</v>
      </c>
    </row>
    <row r="345" s="5" customFormat="1" ht="17.100000000000001" customHeight="1">
      <c r="A345" s="18" t="s">
        <v>77</v>
      </c>
      <c r="B345" s="12">
        <v>131</v>
      </c>
    </row>
    <row r="346" s="5" customFormat="1" ht="17.100000000000001" customHeight="1">
      <c r="A346" s="18" t="s">
        <v>275</v>
      </c>
      <c r="B346" s="12">
        <v>502</v>
      </c>
    </row>
    <row r="347" s="5" customFormat="1" ht="17.100000000000001" customHeight="1">
      <c r="A347" s="17" t="s">
        <v>276</v>
      </c>
      <c r="B347" s="12">
        <f>SUM(XFD348:XFD356)</f>
        <v>200</v>
      </c>
    </row>
    <row r="348" s="5" customFormat="1" ht="17.100000000000001" customHeight="1">
      <c r="A348" s="18" t="s">
        <v>68</v>
      </c>
      <c r="B348" s="12">
        <v>0</v>
      </c>
    </row>
    <row r="349" s="5" customFormat="1" ht="17.100000000000001" customHeight="1">
      <c r="A349" s="18" t="s">
        <v>69</v>
      </c>
      <c r="B349" s="12">
        <v>0</v>
      </c>
    </row>
    <row r="350" s="5" customFormat="1" ht="17.100000000000001" customHeight="1">
      <c r="A350" s="18" t="s">
        <v>70</v>
      </c>
      <c r="B350" s="12">
        <v>0</v>
      </c>
    </row>
    <row r="351" s="5" customFormat="1" ht="17.100000000000001" customHeight="1">
      <c r="A351" s="18" t="s">
        <v>277</v>
      </c>
      <c r="B351" s="12">
        <v>200</v>
      </c>
    </row>
    <row r="352" s="5" customFormat="1" ht="17.100000000000001" customHeight="1">
      <c r="A352" s="18" t="s">
        <v>278</v>
      </c>
      <c r="B352" s="12">
        <v>0</v>
      </c>
    </row>
    <row r="353" s="5" customFormat="1" ht="17.100000000000001" customHeight="1">
      <c r="A353" s="18" t="s">
        <v>279</v>
      </c>
      <c r="B353" s="12">
        <v>0</v>
      </c>
    </row>
    <row r="354" s="5" customFormat="1" ht="17.100000000000001" customHeight="1">
      <c r="A354" s="18" t="s">
        <v>109</v>
      </c>
      <c r="B354" s="12">
        <v>0</v>
      </c>
    </row>
    <row r="355" s="5" customFormat="1" ht="17.100000000000001" customHeight="1">
      <c r="A355" s="18" t="s">
        <v>77</v>
      </c>
      <c r="B355" s="12">
        <v>0</v>
      </c>
    </row>
    <row r="356" s="5" customFormat="1" ht="17.100000000000001" customHeight="1">
      <c r="A356" s="18" t="s">
        <v>280</v>
      </c>
      <c r="B356" s="12">
        <v>0</v>
      </c>
    </row>
    <row r="357" s="5" customFormat="1" ht="17.100000000000001" customHeight="1">
      <c r="A357" s="17" t="s">
        <v>281</v>
      </c>
      <c r="B357" s="12">
        <f>SUM(XFD358:XFD366)</f>
        <v>0</v>
      </c>
    </row>
    <row r="358" s="5" customFormat="1" ht="17.100000000000001" customHeight="1">
      <c r="A358" s="18" t="s">
        <v>68</v>
      </c>
      <c r="B358" s="12">
        <v>0</v>
      </c>
    </row>
    <row r="359" s="5" customFormat="1" ht="17.100000000000001" customHeight="1">
      <c r="A359" s="18" t="s">
        <v>69</v>
      </c>
      <c r="B359" s="12">
        <v>0</v>
      </c>
    </row>
    <row r="360" s="5" customFormat="1" ht="17.100000000000001" customHeight="1">
      <c r="A360" s="18" t="s">
        <v>70</v>
      </c>
      <c r="B360" s="12">
        <v>0</v>
      </c>
    </row>
    <row r="361" s="5" customFormat="1" ht="17.100000000000001" customHeight="1">
      <c r="A361" s="18" t="s">
        <v>282</v>
      </c>
      <c r="B361" s="12">
        <v>0</v>
      </c>
    </row>
    <row r="362" s="5" customFormat="1" ht="17.100000000000001" customHeight="1">
      <c r="A362" s="18" t="s">
        <v>283</v>
      </c>
      <c r="B362" s="12">
        <v>0</v>
      </c>
    </row>
    <row r="363" s="5" customFormat="1" ht="17.100000000000001" customHeight="1">
      <c r="A363" s="18" t="s">
        <v>284</v>
      </c>
      <c r="B363" s="12">
        <v>0</v>
      </c>
    </row>
    <row r="364" s="5" customFormat="1" ht="17.100000000000001" customHeight="1">
      <c r="A364" s="18" t="s">
        <v>109</v>
      </c>
      <c r="B364" s="12">
        <v>0</v>
      </c>
    </row>
    <row r="365" s="5" customFormat="1" ht="17.100000000000001" customHeight="1">
      <c r="A365" s="18" t="s">
        <v>77</v>
      </c>
      <c r="B365" s="12">
        <v>0</v>
      </c>
    </row>
    <row r="366" s="5" customFormat="1" ht="17.100000000000001" customHeight="1">
      <c r="A366" s="18" t="s">
        <v>285</v>
      </c>
      <c r="B366" s="12">
        <v>0</v>
      </c>
    </row>
    <row r="367" s="5" customFormat="1" ht="17.100000000000001" customHeight="1">
      <c r="A367" s="17" t="s">
        <v>286</v>
      </c>
      <c r="B367" s="12">
        <f>SUM(XFD368:XFD374)</f>
        <v>26</v>
      </c>
    </row>
    <row r="368" s="5" customFormat="1" ht="17.100000000000001" customHeight="1">
      <c r="A368" s="18" t="s">
        <v>68</v>
      </c>
      <c r="B368" s="12">
        <v>0</v>
      </c>
    </row>
    <row r="369" s="5" customFormat="1" ht="17.100000000000001" customHeight="1">
      <c r="A369" s="18" t="s">
        <v>69</v>
      </c>
      <c r="B369" s="12">
        <v>0</v>
      </c>
    </row>
    <row r="370" s="5" customFormat="1" ht="17.100000000000001" customHeight="1">
      <c r="A370" s="18" t="s">
        <v>70</v>
      </c>
      <c r="B370" s="12">
        <v>0</v>
      </c>
    </row>
    <row r="371" s="5" customFormat="1" ht="17.100000000000001" customHeight="1">
      <c r="A371" s="18" t="s">
        <v>287</v>
      </c>
      <c r="B371" s="12">
        <v>0</v>
      </c>
    </row>
    <row r="372" s="5" customFormat="1" ht="17.100000000000001" customHeight="1">
      <c r="A372" s="18" t="s">
        <v>288</v>
      </c>
      <c r="B372" s="12">
        <v>20</v>
      </c>
    </row>
    <row r="373" s="5" customFormat="1" ht="17.100000000000001" customHeight="1">
      <c r="A373" s="18" t="s">
        <v>77</v>
      </c>
      <c r="B373" s="12">
        <v>0</v>
      </c>
    </row>
    <row r="374" s="5" customFormat="1" ht="17.100000000000001" customHeight="1">
      <c r="A374" s="18" t="s">
        <v>289</v>
      </c>
      <c r="B374" s="12">
        <v>6</v>
      </c>
    </row>
    <row r="375" s="5" customFormat="1" ht="17.100000000000001" customHeight="1">
      <c r="A375" s="17" t="s">
        <v>290</v>
      </c>
      <c r="B375" s="12">
        <f>SUM(XFD376:XFD380)</f>
        <v>0</v>
      </c>
    </row>
    <row r="376" s="5" customFormat="1" ht="17.100000000000001" customHeight="1">
      <c r="A376" s="18" t="s">
        <v>68</v>
      </c>
      <c r="B376" s="12">
        <v>0</v>
      </c>
    </row>
    <row r="377" s="5" customFormat="1" ht="17.100000000000001" customHeight="1">
      <c r="A377" s="18" t="s">
        <v>69</v>
      </c>
      <c r="B377" s="12">
        <v>0</v>
      </c>
    </row>
    <row r="378" s="5" customFormat="1" ht="17.100000000000001" customHeight="1">
      <c r="A378" s="18" t="s">
        <v>109</v>
      </c>
      <c r="B378" s="12">
        <v>0</v>
      </c>
    </row>
    <row r="379" s="5" customFormat="1" ht="17.100000000000001" customHeight="1">
      <c r="A379" s="18" t="s">
        <v>291</v>
      </c>
      <c r="B379" s="12">
        <v>0</v>
      </c>
    </row>
    <row r="380" s="5" customFormat="1" ht="17.100000000000001" customHeight="1">
      <c r="A380" s="18" t="s">
        <v>292</v>
      </c>
      <c r="B380" s="12">
        <v>0</v>
      </c>
    </row>
    <row r="381" s="5" customFormat="1" ht="17.100000000000001" customHeight="1">
      <c r="A381" s="17" t="s">
        <v>293</v>
      </c>
      <c r="B381" s="12">
        <f>SUM(XFD382:XFD383)</f>
        <v>2611</v>
      </c>
    </row>
    <row r="382" s="5" customFormat="1" ht="16.899999999999999" customHeight="1">
      <c r="A382" s="18" t="s">
        <v>294</v>
      </c>
      <c r="B382" s="12">
        <v>343</v>
      </c>
    </row>
    <row r="383" s="5" customFormat="1" ht="17.100000000000001" customHeight="1">
      <c r="A383" s="18" t="s">
        <v>295</v>
      </c>
      <c r="B383" s="12">
        <v>2268</v>
      </c>
    </row>
    <row r="384" s="5" customFormat="1" ht="17.100000000000001" customHeight="1">
      <c r="A384" s="17" t="s">
        <v>296</v>
      </c>
      <c r="B384" s="12">
        <f>SUM(XFD385,XFD390,XFD397,XFD403,XFD409,XFD413,XFD417,XFD421,XFD427,XFD434)</f>
        <v>328524</v>
      </c>
    </row>
    <row r="385" s="5" customFormat="1" ht="17.100000000000001" customHeight="1">
      <c r="A385" s="17" t="s">
        <v>297</v>
      </c>
      <c r="B385" s="12">
        <f>SUM(XFD386:XFD389)</f>
        <v>7881</v>
      </c>
    </row>
    <row r="386" s="5" customFormat="1" ht="17.100000000000001" customHeight="1">
      <c r="A386" s="18" t="s">
        <v>68</v>
      </c>
      <c r="B386" s="12">
        <v>3897</v>
      </c>
    </row>
    <row r="387" s="5" customFormat="1" ht="17.100000000000001" customHeight="1">
      <c r="A387" s="18" t="s">
        <v>69</v>
      </c>
      <c r="B387" s="12">
        <v>530</v>
      </c>
    </row>
    <row r="388" s="5" customFormat="1" ht="17.100000000000001" customHeight="1">
      <c r="A388" s="18" t="s">
        <v>70</v>
      </c>
      <c r="B388" s="12">
        <v>0</v>
      </c>
    </row>
    <row r="389" s="5" customFormat="1" ht="17.100000000000001" customHeight="1">
      <c r="A389" s="18" t="s">
        <v>298</v>
      </c>
      <c r="B389" s="12">
        <v>3454</v>
      </c>
    </row>
    <row r="390" s="5" customFormat="1" ht="17.100000000000001" customHeight="1">
      <c r="A390" s="17" t="s">
        <v>299</v>
      </c>
      <c r="B390" s="12">
        <f>SUM(XFD391:XFD396)</f>
        <v>288931</v>
      </c>
    </row>
    <row r="391" s="5" customFormat="1" ht="17.100000000000001" customHeight="1">
      <c r="A391" s="18" t="s">
        <v>300</v>
      </c>
      <c r="B391" s="12">
        <v>16429</v>
      </c>
    </row>
    <row r="392" s="5" customFormat="1" ht="17.100000000000001" customHeight="1">
      <c r="A392" s="18" t="s">
        <v>301</v>
      </c>
      <c r="B392" s="12">
        <v>110907</v>
      </c>
    </row>
    <row r="393" s="5" customFormat="1" ht="17.100000000000001" customHeight="1">
      <c r="A393" s="18" t="s">
        <v>302</v>
      </c>
      <c r="B393" s="12">
        <v>114608</v>
      </c>
    </row>
    <row r="394" s="5" customFormat="1" ht="17.100000000000001" customHeight="1">
      <c r="A394" s="18" t="s">
        <v>303</v>
      </c>
      <c r="B394" s="12">
        <v>46327</v>
      </c>
    </row>
    <row r="395" s="5" customFormat="1" ht="17.100000000000001" customHeight="1">
      <c r="A395" s="18" t="s">
        <v>304</v>
      </c>
      <c r="B395" s="12">
        <v>0</v>
      </c>
    </row>
    <row r="396" s="5" customFormat="1" ht="17.100000000000001" customHeight="1">
      <c r="A396" s="18" t="s">
        <v>305</v>
      </c>
      <c r="B396" s="12">
        <v>660</v>
      </c>
    </row>
    <row r="397" s="5" customFormat="1" ht="17.100000000000001" customHeight="1">
      <c r="A397" s="17" t="s">
        <v>306</v>
      </c>
      <c r="B397" s="12">
        <f>SUM(XFD398:XFD402)</f>
        <v>23408</v>
      </c>
    </row>
    <row r="398" s="5" customFormat="1" ht="17.100000000000001" customHeight="1">
      <c r="A398" s="18" t="s">
        <v>307</v>
      </c>
      <c r="B398" s="12">
        <v>0</v>
      </c>
    </row>
    <row r="399" s="5" customFormat="1" ht="17.100000000000001" customHeight="1">
      <c r="A399" s="18" t="s">
        <v>308</v>
      </c>
      <c r="B399" s="12">
        <v>6468</v>
      </c>
    </row>
    <row r="400" s="5" customFormat="1" ht="17.100000000000001" customHeight="1">
      <c r="A400" s="18" t="s">
        <v>309</v>
      </c>
      <c r="B400" s="12">
        <v>5447</v>
      </c>
    </row>
    <row r="401" s="5" customFormat="1" ht="17.100000000000001" customHeight="1">
      <c r="A401" s="18" t="s">
        <v>310</v>
      </c>
      <c r="B401" s="12">
        <v>11489</v>
      </c>
    </row>
    <row r="402" s="5" customFormat="1" ht="17.100000000000001" customHeight="1">
      <c r="A402" s="18" t="s">
        <v>311</v>
      </c>
      <c r="B402" s="12">
        <v>4</v>
      </c>
    </row>
    <row r="403" s="5" customFormat="1" ht="17.100000000000001" customHeight="1">
      <c r="A403" s="17" t="s">
        <v>312</v>
      </c>
      <c r="B403" s="12">
        <f>SUM(XFD404:XFD408)</f>
        <v>0</v>
      </c>
    </row>
    <row r="404" s="5" customFormat="1" ht="17.100000000000001" customHeight="1">
      <c r="A404" s="18" t="s">
        <v>313</v>
      </c>
      <c r="B404" s="12">
        <v>0</v>
      </c>
    </row>
    <row r="405" s="5" customFormat="1" ht="17.100000000000001" customHeight="1">
      <c r="A405" s="18" t="s">
        <v>314</v>
      </c>
      <c r="B405" s="12">
        <v>0</v>
      </c>
    </row>
    <row r="406" s="5" customFormat="1" ht="17.100000000000001" customHeight="1">
      <c r="A406" s="18" t="s">
        <v>315</v>
      </c>
      <c r="B406" s="12">
        <v>0</v>
      </c>
    </row>
    <row r="407" s="5" customFormat="1" ht="17.100000000000001" customHeight="1">
      <c r="A407" s="18" t="s">
        <v>316</v>
      </c>
      <c r="B407" s="12">
        <v>0</v>
      </c>
    </row>
    <row r="408" s="5" customFormat="1" ht="17.100000000000001" customHeight="1">
      <c r="A408" s="18" t="s">
        <v>317</v>
      </c>
      <c r="B408" s="12">
        <v>0</v>
      </c>
    </row>
    <row r="409" s="5" customFormat="1" ht="17.100000000000001" customHeight="1">
      <c r="A409" s="17" t="s">
        <v>318</v>
      </c>
      <c r="B409" s="12">
        <f>SUM(XFD410:XFD412)</f>
        <v>31</v>
      </c>
    </row>
    <row r="410" s="5" customFormat="1" ht="17.100000000000001" customHeight="1">
      <c r="A410" s="18" t="s">
        <v>319</v>
      </c>
      <c r="B410" s="12">
        <v>0</v>
      </c>
    </row>
    <row r="411" s="5" customFormat="1" ht="17.100000000000001" customHeight="1">
      <c r="A411" s="18" t="s">
        <v>320</v>
      </c>
      <c r="B411" s="12">
        <v>0</v>
      </c>
    </row>
    <row r="412" s="5" customFormat="1" ht="17.100000000000001" customHeight="1">
      <c r="A412" s="18" t="s">
        <v>321</v>
      </c>
      <c r="B412" s="12">
        <v>31</v>
      </c>
    </row>
    <row r="413" s="5" customFormat="1" ht="17.100000000000001" customHeight="1">
      <c r="A413" s="17" t="s">
        <v>322</v>
      </c>
      <c r="B413" s="12">
        <f>SUM(XFD414:XFD416)</f>
        <v>0</v>
      </c>
    </row>
    <row r="414" s="5" customFormat="1" ht="17.100000000000001" customHeight="1">
      <c r="A414" s="18" t="s">
        <v>323</v>
      </c>
      <c r="B414" s="12">
        <v>0</v>
      </c>
    </row>
    <row r="415" s="5" customFormat="1" ht="17.100000000000001" customHeight="1">
      <c r="A415" s="18" t="s">
        <v>324</v>
      </c>
      <c r="B415" s="12">
        <v>0</v>
      </c>
    </row>
    <row r="416" s="5" customFormat="1" ht="17.100000000000001" customHeight="1">
      <c r="A416" s="18" t="s">
        <v>325</v>
      </c>
      <c r="B416" s="12">
        <v>0</v>
      </c>
    </row>
    <row r="417" s="5" customFormat="1" ht="17.100000000000001" customHeight="1">
      <c r="A417" s="17" t="s">
        <v>326</v>
      </c>
      <c r="B417" s="12">
        <f>SUM(XFD418:XFD420)</f>
        <v>1134</v>
      </c>
    </row>
    <row r="418" s="5" customFormat="1" ht="17.100000000000001" customHeight="1">
      <c r="A418" s="18" t="s">
        <v>327</v>
      </c>
      <c r="B418" s="12">
        <v>1116</v>
      </c>
    </row>
    <row r="419" s="5" customFormat="1" ht="17.100000000000001" customHeight="1">
      <c r="A419" s="18" t="s">
        <v>328</v>
      </c>
      <c r="B419" s="12">
        <v>0</v>
      </c>
    </row>
    <row r="420" s="5" customFormat="1" ht="17.100000000000001" customHeight="1">
      <c r="A420" s="18" t="s">
        <v>329</v>
      </c>
      <c r="B420" s="12">
        <v>18</v>
      </c>
    </row>
    <row r="421" s="5" customFormat="1" ht="17.100000000000001" customHeight="1">
      <c r="A421" s="17" t="s">
        <v>330</v>
      </c>
      <c r="B421" s="12">
        <f>SUM(XFD422:XFD426)</f>
        <v>4287</v>
      </c>
    </row>
    <row r="422" s="5" customFormat="1" ht="17.100000000000001" customHeight="1">
      <c r="A422" s="18" t="s">
        <v>331</v>
      </c>
      <c r="B422" s="12">
        <v>0</v>
      </c>
    </row>
    <row r="423" s="5" customFormat="1" ht="17.100000000000001" customHeight="1">
      <c r="A423" s="18" t="s">
        <v>332</v>
      </c>
      <c r="B423" s="12">
        <v>3102</v>
      </c>
    </row>
    <row r="424" s="5" customFormat="1" ht="17.100000000000001" customHeight="1">
      <c r="A424" s="18" t="s">
        <v>333</v>
      </c>
      <c r="B424" s="12">
        <v>110</v>
      </c>
    </row>
    <row r="425" s="5" customFormat="1" ht="17.100000000000001" customHeight="1">
      <c r="A425" s="18" t="s">
        <v>334</v>
      </c>
      <c r="B425" s="12">
        <v>0</v>
      </c>
    </row>
    <row r="426" s="5" customFormat="1" ht="17.100000000000001" customHeight="1">
      <c r="A426" s="18" t="s">
        <v>335</v>
      </c>
      <c r="B426" s="12">
        <v>1075</v>
      </c>
    </row>
    <row r="427" s="5" customFormat="1" ht="17.100000000000001" customHeight="1">
      <c r="A427" s="17" t="s">
        <v>336</v>
      </c>
      <c r="B427" s="12">
        <f>SUM(XFD428:XFD433)</f>
        <v>601</v>
      </c>
    </row>
    <row r="428" s="5" customFormat="1" ht="17.100000000000001" customHeight="1">
      <c r="A428" s="18" t="s">
        <v>337</v>
      </c>
      <c r="B428" s="12">
        <v>0</v>
      </c>
    </row>
    <row r="429" s="5" customFormat="1" ht="17.100000000000001" customHeight="1">
      <c r="A429" s="18" t="s">
        <v>338</v>
      </c>
      <c r="B429" s="12">
        <v>0</v>
      </c>
    </row>
    <row r="430" s="5" customFormat="1" ht="17.100000000000001" customHeight="1">
      <c r="A430" s="18" t="s">
        <v>339</v>
      </c>
      <c r="B430" s="12">
        <v>368</v>
      </c>
    </row>
    <row r="431" s="5" customFormat="1" ht="17.100000000000001" customHeight="1">
      <c r="A431" s="18" t="s">
        <v>340</v>
      </c>
      <c r="B431" s="12">
        <v>6</v>
      </c>
    </row>
    <row r="432" s="5" customFormat="1" ht="17.100000000000001" customHeight="1">
      <c r="A432" s="18" t="s">
        <v>341</v>
      </c>
      <c r="B432" s="12">
        <v>0</v>
      </c>
    </row>
    <row r="433" s="5" customFormat="1" ht="17.100000000000001" customHeight="1">
      <c r="A433" s="18" t="s">
        <v>342</v>
      </c>
      <c r="B433" s="12">
        <v>227</v>
      </c>
    </row>
    <row r="434" s="5" customFormat="1" ht="17.100000000000001" customHeight="1">
      <c r="A434" s="17" t="s">
        <v>343</v>
      </c>
      <c r="B434" s="12">
        <f>XFD435</f>
        <v>2251</v>
      </c>
    </row>
    <row r="435" s="5" customFormat="1" ht="17.100000000000001" customHeight="1">
      <c r="A435" s="18" t="s">
        <v>344</v>
      </c>
      <c r="B435" s="12">
        <v>2251</v>
      </c>
    </row>
    <row r="436" s="5" customFormat="1" ht="17.100000000000001" customHeight="1">
      <c r="A436" s="17" t="s">
        <v>345</v>
      </c>
      <c r="B436" s="12">
        <f>SUM(XFD437,XFD442,XFD451,XFD457,XFD462,XFD467,XFD472,XFD479,XFD483,XFD487)</f>
        <v>30100</v>
      </c>
    </row>
    <row r="437" s="5" customFormat="1" ht="17.100000000000001" customHeight="1">
      <c r="A437" s="17" t="s">
        <v>346</v>
      </c>
      <c r="B437" s="12">
        <f>SUM(XFD438:XFD441)</f>
        <v>3012</v>
      </c>
    </row>
    <row r="438" s="5" customFormat="1" ht="17.100000000000001" customHeight="1">
      <c r="A438" s="18" t="s">
        <v>68</v>
      </c>
      <c r="B438" s="12">
        <v>1427</v>
      </c>
    </row>
    <row r="439" s="5" customFormat="1" ht="17.100000000000001" customHeight="1">
      <c r="A439" s="18" t="s">
        <v>69</v>
      </c>
      <c r="B439" s="12">
        <v>45</v>
      </c>
    </row>
    <row r="440" s="5" customFormat="1" ht="17.100000000000001" customHeight="1">
      <c r="A440" s="18" t="s">
        <v>70</v>
      </c>
      <c r="B440" s="12">
        <v>0</v>
      </c>
    </row>
    <row r="441" s="5" customFormat="1" ht="17.100000000000001" customHeight="1">
      <c r="A441" s="18" t="s">
        <v>347</v>
      </c>
      <c r="B441" s="12">
        <v>1540</v>
      </c>
    </row>
    <row r="442" s="5" customFormat="1" ht="17.100000000000001" customHeight="1">
      <c r="A442" s="17" t="s">
        <v>348</v>
      </c>
      <c r="B442" s="12">
        <f>SUM(XFD443:XFD450)</f>
        <v>0</v>
      </c>
    </row>
    <row r="443" s="5" customFormat="1" ht="17.100000000000001" customHeight="1">
      <c r="A443" s="18" t="s">
        <v>349</v>
      </c>
      <c r="B443" s="12">
        <v>0</v>
      </c>
    </row>
    <row r="444" s="5" customFormat="1" ht="17.100000000000001" customHeight="1">
      <c r="A444" s="18" t="s">
        <v>350</v>
      </c>
      <c r="B444" s="12">
        <v>0</v>
      </c>
    </row>
    <row r="445" s="5" customFormat="1" ht="17.100000000000001" customHeight="1">
      <c r="A445" s="18" t="s">
        <v>351</v>
      </c>
      <c r="B445" s="12">
        <v>0</v>
      </c>
    </row>
    <row r="446" s="5" customFormat="1" ht="17.100000000000001" customHeight="1">
      <c r="A446" s="18" t="s">
        <v>352</v>
      </c>
      <c r="B446" s="12">
        <v>0</v>
      </c>
    </row>
    <row r="447" s="5" customFormat="1" ht="17.100000000000001" customHeight="1">
      <c r="A447" s="18" t="s">
        <v>353</v>
      </c>
      <c r="B447" s="12">
        <v>0</v>
      </c>
    </row>
    <row r="448" s="5" customFormat="1" ht="17.100000000000001" customHeight="1">
      <c r="A448" s="18" t="s">
        <v>354</v>
      </c>
      <c r="B448" s="12">
        <v>0</v>
      </c>
    </row>
    <row r="449" s="5" customFormat="1" ht="16.899999999999999" customHeight="1">
      <c r="A449" s="18" t="s">
        <v>355</v>
      </c>
      <c r="B449" s="12">
        <v>0</v>
      </c>
    </row>
    <row r="450" s="5" customFormat="1" ht="17.100000000000001" customHeight="1">
      <c r="A450" s="18" t="s">
        <v>356</v>
      </c>
      <c r="B450" s="12">
        <v>0</v>
      </c>
    </row>
    <row r="451" s="5" customFormat="1" ht="17.100000000000001" customHeight="1">
      <c r="A451" s="17" t="s">
        <v>357</v>
      </c>
      <c r="B451" s="12">
        <f>SUM(XFD452:XFD456)</f>
        <v>0</v>
      </c>
    </row>
    <row r="452" s="5" customFormat="1" ht="17.100000000000001" customHeight="1">
      <c r="A452" s="18" t="s">
        <v>349</v>
      </c>
      <c r="B452" s="12">
        <v>0</v>
      </c>
    </row>
    <row r="453" s="5" customFormat="1" ht="17.100000000000001" customHeight="1">
      <c r="A453" s="18" t="s">
        <v>358</v>
      </c>
      <c r="B453" s="12">
        <v>0</v>
      </c>
    </row>
    <row r="454" s="5" customFormat="1" ht="17.100000000000001" customHeight="1">
      <c r="A454" s="18" t="s">
        <v>359</v>
      </c>
      <c r="B454" s="12">
        <v>0</v>
      </c>
    </row>
    <row r="455" s="5" customFormat="1" ht="17.100000000000001" customHeight="1">
      <c r="A455" s="18" t="s">
        <v>360</v>
      </c>
      <c r="B455" s="12">
        <v>0</v>
      </c>
    </row>
    <row r="456" s="5" customFormat="1" ht="17.100000000000001" customHeight="1">
      <c r="A456" s="18" t="s">
        <v>361</v>
      </c>
      <c r="B456" s="12">
        <v>0</v>
      </c>
    </row>
    <row r="457" s="5" customFormat="1" ht="17.100000000000001" customHeight="1">
      <c r="A457" s="17" t="s">
        <v>362</v>
      </c>
      <c r="B457" s="12">
        <f>SUM(XFD458:XFD461)</f>
        <v>9618</v>
      </c>
    </row>
    <row r="458" s="5" customFormat="1" ht="17.100000000000001" customHeight="1">
      <c r="A458" s="18" t="s">
        <v>349</v>
      </c>
      <c r="B458" s="12">
        <v>0</v>
      </c>
    </row>
    <row r="459" s="5" customFormat="1" ht="17.100000000000001" customHeight="1">
      <c r="A459" s="18" t="s">
        <v>363</v>
      </c>
      <c r="B459" s="12">
        <v>468</v>
      </c>
    </row>
    <row r="460" s="5" customFormat="1" ht="16.899999999999999" customHeight="1">
      <c r="A460" s="18" t="s">
        <v>364</v>
      </c>
      <c r="B460" s="12">
        <v>0</v>
      </c>
    </row>
    <row r="461" s="5" customFormat="1" ht="17.100000000000001" customHeight="1">
      <c r="A461" s="18" t="s">
        <v>365</v>
      </c>
      <c r="B461" s="12">
        <v>9150</v>
      </c>
    </row>
    <row r="462" s="5" customFormat="1" ht="17.100000000000001" customHeight="1">
      <c r="A462" s="17" t="s">
        <v>366</v>
      </c>
      <c r="B462" s="12">
        <f>SUM(XFD463:XFD466)</f>
        <v>210</v>
      </c>
    </row>
    <row r="463" s="5" customFormat="1" ht="17.100000000000001" customHeight="1">
      <c r="A463" s="18" t="s">
        <v>349</v>
      </c>
      <c r="B463" s="12">
        <v>0</v>
      </c>
    </row>
    <row r="464" s="5" customFormat="1" ht="17.100000000000001" customHeight="1">
      <c r="A464" s="18" t="s">
        <v>367</v>
      </c>
      <c r="B464" s="12">
        <v>210</v>
      </c>
    </row>
    <row r="465" s="5" customFormat="1" ht="17.100000000000001" customHeight="1">
      <c r="A465" s="18" t="s">
        <v>368</v>
      </c>
      <c r="B465" s="12">
        <v>0</v>
      </c>
    </row>
    <row r="466" s="5" customFormat="1" ht="17.100000000000001" customHeight="1">
      <c r="A466" s="18" t="s">
        <v>369</v>
      </c>
      <c r="B466" s="12">
        <v>0</v>
      </c>
    </row>
    <row r="467" s="5" customFormat="1" ht="17.100000000000001" customHeight="1">
      <c r="A467" s="17" t="s">
        <v>370</v>
      </c>
      <c r="B467" s="12">
        <f>SUM(XFD468:XFD471)</f>
        <v>0</v>
      </c>
    </row>
    <row r="468" s="5" customFormat="1" ht="17.100000000000001" customHeight="1">
      <c r="A468" s="18" t="s">
        <v>371</v>
      </c>
      <c r="B468" s="12">
        <v>0</v>
      </c>
    </row>
    <row r="469" s="5" customFormat="1" ht="17.100000000000001" customHeight="1">
      <c r="A469" s="18" t="s">
        <v>372</v>
      </c>
      <c r="B469" s="12">
        <v>0</v>
      </c>
    </row>
    <row r="470" s="5" customFormat="1" ht="17.100000000000001" customHeight="1">
      <c r="A470" s="18" t="s">
        <v>373</v>
      </c>
      <c r="B470" s="12">
        <v>0</v>
      </c>
    </row>
    <row r="471" s="5" customFormat="1" ht="17.100000000000001" customHeight="1">
      <c r="A471" s="18" t="s">
        <v>374</v>
      </c>
      <c r="B471" s="12">
        <v>0</v>
      </c>
    </row>
    <row r="472" s="5" customFormat="1" ht="17.100000000000001" customHeight="1">
      <c r="A472" s="17" t="s">
        <v>375</v>
      </c>
      <c r="B472" s="12">
        <f>SUM(XFD473:XFD478)</f>
        <v>549</v>
      </c>
    </row>
    <row r="473" s="5" customFormat="1" ht="17.100000000000001" customHeight="1">
      <c r="A473" s="18" t="s">
        <v>349</v>
      </c>
      <c r="B473" s="12">
        <v>235</v>
      </c>
    </row>
    <row r="474" s="5" customFormat="1" ht="17.100000000000001" customHeight="1">
      <c r="A474" s="18" t="s">
        <v>376</v>
      </c>
      <c r="B474" s="12">
        <v>266</v>
      </c>
    </row>
    <row r="475" s="5" customFormat="1" ht="17.100000000000001" customHeight="1">
      <c r="A475" s="18" t="s">
        <v>377</v>
      </c>
      <c r="B475" s="12">
        <v>0</v>
      </c>
    </row>
    <row r="476" s="5" customFormat="1" ht="17.100000000000001" customHeight="1">
      <c r="A476" s="18" t="s">
        <v>378</v>
      </c>
      <c r="B476" s="12">
        <v>0</v>
      </c>
    </row>
    <row r="477" s="5" customFormat="1" ht="17.100000000000001" customHeight="1">
      <c r="A477" s="18" t="s">
        <v>379</v>
      </c>
      <c r="B477" s="12">
        <v>9</v>
      </c>
    </row>
    <row r="478" s="5" customFormat="1" ht="17.100000000000001" customHeight="1">
      <c r="A478" s="18" t="s">
        <v>380</v>
      </c>
      <c r="B478" s="12">
        <v>39</v>
      </c>
    </row>
    <row r="479" s="5" customFormat="1" ht="17.100000000000001" customHeight="1">
      <c r="A479" s="17" t="s">
        <v>381</v>
      </c>
      <c r="B479" s="12">
        <f>SUM(XFD480:XFD482)</f>
        <v>0</v>
      </c>
    </row>
    <row r="480" s="5" customFormat="1" ht="17.100000000000001" customHeight="1">
      <c r="A480" s="18" t="s">
        <v>382</v>
      </c>
      <c r="B480" s="12">
        <v>0</v>
      </c>
    </row>
    <row r="481" s="5" customFormat="1" ht="17.100000000000001" customHeight="1">
      <c r="A481" s="18" t="s">
        <v>383</v>
      </c>
      <c r="B481" s="12">
        <v>0</v>
      </c>
    </row>
    <row r="482" s="5" customFormat="1" ht="17.100000000000001" customHeight="1">
      <c r="A482" s="18" t="s">
        <v>384</v>
      </c>
      <c r="B482" s="12">
        <v>0</v>
      </c>
    </row>
    <row r="483" s="5" customFormat="1" ht="17.100000000000001" customHeight="1">
      <c r="A483" s="17" t="s">
        <v>385</v>
      </c>
      <c r="B483" s="12">
        <f>SUM(XFD484:XFD486)</f>
        <v>1060</v>
      </c>
    </row>
    <row r="484" s="5" customFormat="1" ht="17.100000000000001" customHeight="1">
      <c r="A484" s="18" t="s">
        <v>386</v>
      </c>
      <c r="B484" s="12">
        <v>0</v>
      </c>
    </row>
    <row r="485" s="5" customFormat="1" ht="17.100000000000001" customHeight="1">
      <c r="A485" s="18" t="s">
        <v>387</v>
      </c>
      <c r="B485" s="12">
        <v>1060</v>
      </c>
    </row>
    <row r="486" s="5" customFormat="1" ht="16.899999999999999" customHeight="1">
      <c r="A486" s="18" t="s">
        <v>388</v>
      </c>
      <c r="B486" s="12">
        <v>0</v>
      </c>
    </row>
    <row r="487" s="5" customFormat="1" ht="17.100000000000001" customHeight="1">
      <c r="A487" s="17" t="s">
        <v>389</v>
      </c>
      <c r="B487" s="12">
        <f>SUM(XFD488:XFD491)</f>
        <v>15651</v>
      </c>
    </row>
    <row r="488" s="5" customFormat="1" ht="17.100000000000001" customHeight="1">
      <c r="A488" s="18" t="s">
        <v>390</v>
      </c>
      <c r="B488" s="12">
        <v>4396</v>
      </c>
    </row>
    <row r="489" s="5" customFormat="1" ht="17.100000000000001" customHeight="1">
      <c r="A489" s="18" t="s">
        <v>391</v>
      </c>
      <c r="B489" s="12">
        <v>0</v>
      </c>
    </row>
    <row r="490" s="5" customFormat="1" ht="17.100000000000001" customHeight="1">
      <c r="A490" s="18" t="s">
        <v>392</v>
      </c>
      <c r="B490" s="12">
        <v>0</v>
      </c>
    </row>
    <row r="491" s="5" customFormat="1" ht="17.100000000000001" customHeight="1">
      <c r="A491" s="18" t="s">
        <v>393</v>
      </c>
      <c r="B491" s="12">
        <v>11255</v>
      </c>
    </row>
    <row r="492" s="5" customFormat="1" ht="17.100000000000001" customHeight="1">
      <c r="A492" s="17" t="s">
        <v>394</v>
      </c>
      <c r="B492" s="12">
        <f>SUM(XFD493,XFD509,XFD517,XFD528,XFD537,XFD545)</f>
        <v>28826</v>
      </c>
    </row>
    <row r="493" s="5" customFormat="1" ht="17.100000000000001" customHeight="1">
      <c r="A493" s="17" t="s">
        <v>395</v>
      </c>
      <c r="B493" s="12">
        <f>SUM(XFD494:XFD508)</f>
        <v>16481</v>
      </c>
    </row>
    <row r="494" s="5" customFormat="1" ht="17.100000000000001" customHeight="1">
      <c r="A494" s="18" t="s">
        <v>68</v>
      </c>
      <c r="B494" s="12">
        <v>1677</v>
      </c>
    </row>
    <row r="495" s="5" customFormat="1" ht="17.100000000000001" customHeight="1">
      <c r="A495" s="18" t="s">
        <v>69</v>
      </c>
      <c r="B495" s="12">
        <v>24</v>
      </c>
    </row>
    <row r="496" s="5" customFormat="1" ht="17.100000000000001" customHeight="1">
      <c r="A496" s="18" t="s">
        <v>70</v>
      </c>
      <c r="B496" s="12">
        <v>0</v>
      </c>
    </row>
    <row r="497" s="5" customFormat="1" ht="17.100000000000001" customHeight="1">
      <c r="A497" s="18" t="s">
        <v>396</v>
      </c>
      <c r="B497" s="12">
        <v>399</v>
      </c>
    </row>
    <row r="498" s="5" customFormat="1" ht="17.100000000000001" customHeight="1">
      <c r="A498" s="18" t="s">
        <v>397</v>
      </c>
      <c r="B498" s="12">
        <v>99</v>
      </c>
    </row>
    <row r="499" s="5" customFormat="1" ht="17.100000000000001" customHeight="1">
      <c r="A499" s="18" t="s">
        <v>398</v>
      </c>
      <c r="B499" s="12">
        <v>165</v>
      </c>
    </row>
    <row r="500" s="5" customFormat="1" ht="17.100000000000001" customHeight="1">
      <c r="A500" s="18" t="s">
        <v>399</v>
      </c>
      <c r="B500" s="12">
        <v>198</v>
      </c>
    </row>
    <row r="501" s="5" customFormat="1" ht="17.100000000000001" customHeight="1">
      <c r="A501" s="18" t="s">
        <v>400</v>
      </c>
      <c r="B501" s="12">
        <v>3067</v>
      </c>
    </row>
    <row r="502" s="5" customFormat="1" ht="17.100000000000001" customHeight="1">
      <c r="A502" s="18" t="s">
        <v>401</v>
      </c>
      <c r="B502" s="12">
        <v>1237</v>
      </c>
    </row>
    <row r="503" s="5" customFormat="1" ht="17.100000000000001" customHeight="1">
      <c r="A503" s="18" t="s">
        <v>402</v>
      </c>
      <c r="B503" s="12">
        <v>67</v>
      </c>
    </row>
    <row r="504" s="5" customFormat="1" ht="17.100000000000001" customHeight="1">
      <c r="A504" s="18" t="s">
        <v>403</v>
      </c>
      <c r="B504" s="12">
        <v>160</v>
      </c>
    </row>
    <row r="505" s="5" customFormat="1" ht="17.100000000000001" customHeight="1">
      <c r="A505" s="18" t="s">
        <v>404</v>
      </c>
      <c r="B505" s="12">
        <v>381</v>
      </c>
    </row>
    <row r="506" s="5" customFormat="1" ht="17.100000000000001" customHeight="1">
      <c r="A506" s="18" t="s">
        <v>405</v>
      </c>
      <c r="B506" s="12">
        <v>254</v>
      </c>
    </row>
    <row r="507" s="5" customFormat="1" ht="17.100000000000001" customHeight="1">
      <c r="A507" s="18" t="s">
        <v>406</v>
      </c>
      <c r="B507" s="12">
        <v>479</v>
      </c>
    </row>
    <row r="508" s="5" customFormat="1" ht="17.100000000000001" customHeight="1">
      <c r="A508" s="18" t="s">
        <v>407</v>
      </c>
      <c r="B508" s="12">
        <v>8274</v>
      </c>
    </row>
    <row r="509" s="5" customFormat="1" ht="17.100000000000001" customHeight="1">
      <c r="A509" s="17" t="s">
        <v>408</v>
      </c>
      <c r="B509" s="12">
        <f>SUM(XFD510:XFD516)</f>
        <v>4528</v>
      </c>
    </row>
    <row r="510" s="5" customFormat="1" ht="17.100000000000001" customHeight="1">
      <c r="A510" s="18" t="s">
        <v>68</v>
      </c>
      <c r="B510" s="12">
        <v>34</v>
      </c>
    </row>
    <row r="511" s="5" customFormat="1" ht="17.100000000000001" customHeight="1">
      <c r="A511" s="18" t="s">
        <v>69</v>
      </c>
      <c r="B511" s="12">
        <v>0</v>
      </c>
    </row>
    <row r="512" s="5" customFormat="1" ht="17.100000000000001" customHeight="1">
      <c r="A512" s="18" t="s">
        <v>70</v>
      </c>
      <c r="B512" s="12">
        <v>0</v>
      </c>
    </row>
    <row r="513" s="5" customFormat="1" ht="17.100000000000001" customHeight="1">
      <c r="A513" s="18" t="s">
        <v>409</v>
      </c>
      <c r="B513" s="12">
        <v>2214</v>
      </c>
    </row>
    <row r="514" s="5" customFormat="1" ht="17.100000000000001" customHeight="1">
      <c r="A514" s="18" t="s">
        <v>410</v>
      </c>
      <c r="B514" s="12">
        <v>1718</v>
      </c>
    </row>
    <row r="515" s="5" customFormat="1" ht="17.100000000000001" customHeight="1">
      <c r="A515" s="18" t="s">
        <v>411</v>
      </c>
      <c r="B515" s="12">
        <v>474</v>
      </c>
    </row>
    <row r="516" s="5" customFormat="1" ht="17.100000000000001" customHeight="1">
      <c r="A516" s="18" t="s">
        <v>412</v>
      </c>
      <c r="B516" s="12">
        <v>88</v>
      </c>
    </row>
    <row r="517" s="5" customFormat="1" ht="17.100000000000001" customHeight="1">
      <c r="A517" s="17" t="s">
        <v>413</v>
      </c>
      <c r="B517" s="12">
        <f>SUM(XFD518:XFD527)</f>
        <v>1700</v>
      </c>
    </row>
    <row r="518" s="5" customFormat="1" ht="17.100000000000001" customHeight="1">
      <c r="A518" s="18" t="s">
        <v>68</v>
      </c>
      <c r="B518" s="12">
        <v>12</v>
      </c>
    </row>
    <row r="519" s="5" customFormat="1" ht="17.100000000000001" customHeight="1">
      <c r="A519" s="18" t="s">
        <v>69</v>
      </c>
      <c r="B519" s="12">
        <v>0</v>
      </c>
    </row>
    <row r="520" s="5" customFormat="1" ht="17.100000000000001" customHeight="1">
      <c r="A520" s="18" t="s">
        <v>70</v>
      </c>
      <c r="B520" s="12">
        <v>0</v>
      </c>
    </row>
    <row r="521" s="5" customFormat="1" ht="17.100000000000001" customHeight="1">
      <c r="A521" s="18" t="s">
        <v>414</v>
      </c>
      <c r="B521" s="12">
        <v>0</v>
      </c>
    </row>
    <row r="522" s="5" customFormat="1" ht="17.100000000000001" customHeight="1">
      <c r="A522" s="18" t="s">
        <v>415</v>
      </c>
      <c r="B522" s="12">
        <v>0</v>
      </c>
    </row>
    <row r="523" s="5" customFormat="1" ht="17.100000000000001" customHeight="1">
      <c r="A523" s="18" t="s">
        <v>416</v>
      </c>
      <c r="B523" s="12">
        <v>0</v>
      </c>
    </row>
    <row r="524" s="5" customFormat="1" ht="17.100000000000001" customHeight="1">
      <c r="A524" s="18" t="s">
        <v>417</v>
      </c>
      <c r="B524" s="12">
        <v>8</v>
      </c>
    </row>
    <row r="525" s="5" customFormat="1" ht="17.100000000000001" customHeight="1">
      <c r="A525" s="18" t="s">
        <v>418</v>
      </c>
      <c r="B525" s="12">
        <v>1680</v>
      </c>
    </row>
    <row r="526" s="5" customFormat="1" ht="17.100000000000001" customHeight="1">
      <c r="A526" s="18" t="s">
        <v>419</v>
      </c>
      <c r="B526" s="12">
        <v>0</v>
      </c>
    </row>
    <row r="527" s="5" customFormat="1" ht="17.100000000000001" customHeight="1">
      <c r="A527" s="18" t="s">
        <v>420</v>
      </c>
      <c r="B527" s="12">
        <v>0</v>
      </c>
    </row>
    <row r="528" s="5" customFormat="1" ht="17.100000000000001" customHeight="1">
      <c r="A528" s="19" t="s">
        <v>421</v>
      </c>
      <c r="B528" s="12">
        <f>SUM(XFD529:XFD536)</f>
        <v>419</v>
      </c>
    </row>
    <row r="529" s="5" customFormat="1" ht="17.100000000000001" customHeight="1">
      <c r="A529" s="14" t="s">
        <v>68</v>
      </c>
      <c r="B529" s="12">
        <v>0</v>
      </c>
    </row>
    <row r="530" s="5" customFormat="1" ht="17.100000000000001" customHeight="1">
      <c r="A530" s="14" t="s">
        <v>69</v>
      </c>
      <c r="B530" s="12">
        <v>0</v>
      </c>
    </row>
    <row r="531" s="5" customFormat="1" ht="17.100000000000001" customHeight="1">
      <c r="A531" s="14" t="s">
        <v>70</v>
      </c>
      <c r="B531" s="12">
        <v>0</v>
      </c>
    </row>
    <row r="532" s="5" customFormat="1" ht="17.100000000000001" customHeight="1">
      <c r="A532" s="14" t="s">
        <v>422</v>
      </c>
      <c r="B532" s="12">
        <v>21</v>
      </c>
    </row>
    <row r="533" s="5" customFormat="1" ht="17.100000000000001" customHeight="1">
      <c r="A533" s="14" t="s">
        <v>423</v>
      </c>
      <c r="B533" s="12">
        <v>259</v>
      </c>
    </row>
    <row r="534" s="5" customFormat="1" ht="17.100000000000001" customHeight="1">
      <c r="A534" s="14" t="s">
        <v>424</v>
      </c>
      <c r="B534" s="12">
        <v>0</v>
      </c>
    </row>
    <row r="535" s="5" customFormat="1" ht="17.100000000000001" customHeight="1">
      <c r="A535" s="14" t="s">
        <v>425</v>
      </c>
      <c r="B535" s="12">
        <v>96</v>
      </c>
    </row>
    <row r="536" s="5" customFormat="1" ht="17.100000000000001" customHeight="1">
      <c r="A536" s="14" t="s">
        <v>426</v>
      </c>
      <c r="B536" s="12">
        <v>43</v>
      </c>
    </row>
    <row r="537" s="5" customFormat="1" ht="17.100000000000001" customHeight="1">
      <c r="A537" s="19" t="s">
        <v>427</v>
      </c>
      <c r="B537" s="12">
        <f>SUM(XFD538:XFD544)</f>
        <v>4467</v>
      </c>
    </row>
    <row r="538" s="5" customFormat="1" ht="17.100000000000001" customHeight="1">
      <c r="A538" s="14" t="s">
        <v>68</v>
      </c>
      <c r="B538" s="12">
        <v>0</v>
      </c>
    </row>
    <row r="539" s="5" customFormat="1" ht="17.100000000000001" customHeight="1">
      <c r="A539" s="14" t="s">
        <v>69</v>
      </c>
      <c r="B539" s="12">
        <v>45</v>
      </c>
    </row>
    <row r="540" s="5" customFormat="1" ht="17.100000000000001" customHeight="1">
      <c r="A540" s="14" t="s">
        <v>70</v>
      </c>
      <c r="B540" s="12">
        <v>0</v>
      </c>
    </row>
    <row r="541" s="5" customFormat="1" ht="16.899999999999999" customHeight="1">
      <c r="A541" s="14" t="s">
        <v>428</v>
      </c>
      <c r="B541" s="12">
        <v>0</v>
      </c>
    </row>
    <row r="542" s="5" customFormat="1" ht="16.899999999999999" customHeight="1">
      <c r="A542" s="14" t="s">
        <v>429</v>
      </c>
      <c r="B542" s="12">
        <v>282</v>
      </c>
    </row>
    <row r="543" s="5" customFormat="1" ht="16.899999999999999" customHeight="1">
      <c r="A543" s="14" t="s">
        <v>430</v>
      </c>
      <c r="B543" s="12">
        <v>3636</v>
      </c>
    </row>
    <row r="544" s="5" customFormat="1" ht="17.100000000000001" customHeight="1">
      <c r="A544" s="14" t="s">
        <v>431</v>
      </c>
      <c r="B544" s="12">
        <v>504</v>
      </c>
    </row>
    <row r="545" s="5" customFormat="1" ht="17.100000000000001" customHeight="1">
      <c r="A545" s="17" t="s">
        <v>432</v>
      </c>
      <c r="B545" s="12">
        <f>SUM(XFD546:XFD548)</f>
        <v>1231</v>
      </c>
    </row>
    <row r="546" s="5" customFormat="1" ht="17.100000000000001" customHeight="1">
      <c r="A546" s="18" t="s">
        <v>433</v>
      </c>
      <c r="B546" s="12">
        <v>0</v>
      </c>
    </row>
    <row r="547" s="5" customFormat="1" ht="17.100000000000001" customHeight="1">
      <c r="A547" s="18" t="s">
        <v>434</v>
      </c>
      <c r="B547" s="12">
        <v>1038</v>
      </c>
    </row>
    <row r="548" s="5" customFormat="1" ht="17.100000000000001" customHeight="1">
      <c r="A548" s="18" t="s">
        <v>435</v>
      </c>
      <c r="B548" s="12">
        <v>193</v>
      </c>
    </row>
    <row r="549" s="5" customFormat="1" ht="17.100000000000001" customHeight="1">
      <c r="A549" s="17" t="s">
        <v>436</v>
      </c>
      <c r="B549" s="12">
        <f>SUM(XFD550,XFD569,XFD577,XFD579,XFD588,XFD592,XFD602,XFD611,XFD618,XFD626,XFD635,XFD641,XFD644,XFD647,XFD650,XFD653,XFD656,XFD660,XFD664,XFD672,XFD675)</f>
        <v>417230</v>
      </c>
    </row>
    <row r="550" s="5" customFormat="1" ht="17.100000000000001" customHeight="1">
      <c r="A550" s="17" t="s">
        <v>437</v>
      </c>
      <c r="B550" s="12">
        <f>SUM(XFD551:XFD568)</f>
        <v>11470</v>
      </c>
    </row>
    <row r="551" s="5" customFormat="1" ht="17.100000000000001" customHeight="1">
      <c r="A551" s="18" t="s">
        <v>68</v>
      </c>
      <c r="B551" s="12">
        <v>1882</v>
      </c>
    </row>
    <row r="552" s="5" customFormat="1" ht="17.100000000000001" customHeight="1">
      <c r="A552" s="18" t="s">
        <v>69</v>
      </c>
      <c r="B552" s="12">
        <v>291</v>
      </c>
    </row>
    <row r="553" s="5" customFormat="1" ht="17.100000000000001" customHeight="1">
      <c r="A553" s="18" t="s">
        <v>70</v>
      </c>
      <c r="B553" s="12">
        <v>0</v>
      </c>
    </row>
    <row r="554" s="5" customFormat="1" ht="17.100000000000001" customHeight="1">
      <c r="A554" s="18" t="s">
        <v>438</v>
      </c>
      <c r="B554" s="12">
        <v>37</v>
      </c>
    </row>
    <row r="555" s="5" customFormat="1" ht="17.100000000000001" customHeight="1">
      <c r="A555" s="18" t="s">
        <v>439</v>
      </c>
      <c r="B555" s="12">
        <v>226</v>
      </c>
    </row>
    <row r="556" s="5" customFormat="1" ht="17.100000000000001" customHeight="1">
      <c r="A556" s="18" t="s">
        <v>440</v>
      </c>
      <c r="B556" s="12">
        <v>507</v>
      </c>
    </row>
    <row r="557" s="5" customFormat="1" ht="17.100000000000001" customHeight="1">
      <c r="A557" s="18" t="s">
        <v>441</v>
      </c>
      <c r="B557" s="12">
        <v>242</v>
      </c>
    </row>
    <row r="558" s="5" customFormat="1" ht="17.100000000000001" customHeight="1">
      <c r="A558" s="18" t="s">
        <v>109</v>
      </c>
      <c r="B558" s="12">
        <v>313</v>
      </c>
    </row>
    <row r="559" s="5" customFormat="1" ht="17.100000000000001" customHeight="1">
      <c r="A559" s="18" t="s">
        <v>442</v>
      </c>
      <c r="B559" s="12">
        <v>1386</v>
      </c>
    </row>
    <row r="560" s="5" customFormat="1" ht="17.100000000000001" customHeight="1">
      <c r="A560" s="18" t="s">
        <v>443</v>
      </c>
      <c r="B560" s="12">
        <v>5</v>
      </c>
    </row>
    <row r="561" s="5" customFormat="1" ht="17.100000000000001" customHeight="1">
      <c r="A561" s="18" t="s">
        <v>444</v>
      </c>
      <c r="B561" s="12">
        <v>508</v>
      </c>
    </row>
    <row r="562" s="5" customFormat="1" ht="17.100000000000001" customHeight="1">
      <c r="A562" s="18" t="s">
        <v>445</v>
      </c>
      <c r="B562" s="12">
        <v>109</v>
      </c>
    </row>
    <row r="563" s="5" customFormat="1" ht="16.899999999999999" customHeight="1">
      <c r="A563" s="18" t="s">
        <v>446</v>
      </c>
      <c r="B563" s="12">
        <v>0</v>
      </c>
    </row>
    <row r="564" s="5" customFormat="1" ht="16.899999999999999" customHeight="1">
      <c r="A564" s="18" t="s">
        <v>447</v>
      </c>
      <c r="B564" s="12">
        <v>0</v>
      </c>
    </row>
    <row r="565" s="5" customFormat="1" ht="16.899999999999999" customHeight="1">
      <c r="A565" s="18" t="s">
        <v>448</v>
      </c>
      <c r="B565" s="12">
        <v>0</v>
      </c>
    </row>
    <row r="566" s="5" customFormat="1" ht="16.899999999999999" customHeight="1">
      <c r="A566" s="18" t="s">
        <v>449</v>
      </c>
      <c r="B566" s="12">
        <v>752</v>
      </c>
    </row>
    <row r="567" s="5" customFormat="1" ht="16.899999999999999" customHeight="1">
      <c r="A567" s="18" t="s">
        <v>77</v>
      </c>
      <c r="B567" s="12">
        <v>3640</v>
      </c>
    </row>
    <row r="568" s="5" customFormat="1" ht="17.100000000000001" customHeight="1">
      <c r="A568" s="18" t="s">
        <v>450</v>
      </c>
      <c r="B568" s="12">
        <v>1572</v>
      </c>
    </row>
    <row r="569" s="5" customFormat="1" ht="17.100000000000001" customHeight="1">
      <c r="A569" s="17" t="s">
        <v>451</v>
      </c>
      <c r="B569" s="12">
        <f>SUM(XFD570:XFD576)</f>
        <v>4551</v>
      </c>
    </row>
    <row r="570" s="5" customFormat="1" ht="17.100000000000001" customHeight="1">
      <c r="A570" s="18" t="s">
        <v>68</v>
      </c>
      <c r="B570" s="12">
        <v>1782</v>
      </c>
    </row>
    <row r="571" s="5" customFormat="1" ht="17.100000000000001" customHeight="1">
      <c r="A571" s="18" t="s">
        <v>69</v>
      </c>
      <c r="B571" s="12">
        <v>570</v>
      </c>
    </row>
    <row r="572" s="5" customFormat="1" ht="17.100000000000001" customHeight="1">
      <c r="A572" s="18" t="s">
        <v>70</v>
      </c>
      <c r="B572" s="12">
        <v>0</v>
      </c>
    </row>
    <row r="573" s="5" customFormat="1" ht="17.100000000000001" customHeight="1">
      <c r="A573" s="18" t="s">
        <v>452</v>
      </c>
      <c r="B573" s="12">
        <v>169</v>
      </c>
    </row>
    <row r="574" s="5" customFormat="1" ht="17.100000000000001" customHeight="1">
      <c r="A574" s="18" t="s">
        <v>453</v>
      </c>
      <c r="B574" s="12">
        <v>38</v>
      </c>
    </row>
    <row r="575" s="5" customFormat="1" ht="17.100000000000001" customHeight="1">
      <c r="A575" s="18" t="s">
        <v>454</v>
      </c>
      <c r="B575" s="12">
        <v>739</v>
      </c>
    </row>
    <row r="576" s="5" customFormat="1" ht="17.100000000000001" customHeight="1">
      <c r="A576" s="18" t="s">
        <v>455</v>
      </c>
      <c r="B576" s="12">
        <v>1253</v>
      </c>
    </row>
    <row r="577" s="5" customFormat="1" ht="17.100000000000001" customHeight="1">
      <c r="A577" s="17" t="s">
        <v>456</v>
      </c>
      <c r="B577" s="12">
        <f>XFD578</f>
        <v>0</v>
      </c>
    </row>
    <row r="578" s="5" customFormat="1" ht="17.100000000000001" customHeight="1">
      <c r="A578" s="18" t="s">
        <v>457</v>
      </c>
      <c r="B578" s="12">
        <v>0</v>
      </c>
    </row>
    <row r="579" s="5" customFormat="1" ht="17.100000000000001" customHeight="1">
      <c r="A579" s="17" t="s">
        <v>458</v>
      </c>
      <c r="B579" s="12">
        <f>SUM(XFD580:XFD587)</f>
        <v>184160</v>
      </c>
    </row>
    <row r="580" s="5" customFormat="1" ht="17.100000000000001" customHeight="1">
      <c r="A580" s="18" t="s">
        <v>459</v>
      </c>
      <c r="B580" s="12">
        <v>23380</v>
      </c>
    </row>
    <row r="581" s="5" customFormat="1" ht="17.100000000000001" customHeight="1">
      <c r="A581" s="18" t="s">
        <v>460</v>
      </c>
      <c r="B581" s="12">
        <v>18492</v>
      </c>
    </row>
    <row r="582" s="5" customFormat="1" ht="17.100000000000001" customHeight="1">
      <c r="A582" s="18" t="s">
        <v>461</v>
      </c>
      <c r="B582" s="12">
        <v>578</v>
      </c>
    </row>
    <row r="583" s="5" customFormat="1" ht="17.100000000000001" customHeight="1">
      <c r="A583" s="18" t="s">
        <v>462</v>
      </c>
      <c r="B583" s="12">
        <v>50898</v>
      </c>
    </row>
    <row r="584" s="5" customFormat="1" ht="16.899999999999999" customHeight="1">
      <c r="A584" s="18" t="s">
        <v>463</v>
      </c>
      <c r="B584" s="12">
        <v>14088</v>
      </c>
    </row>
    <row r="585" s="5" customFormat="1" ht="17.100000000000001" customHeight="1">
      <c r="A585" s="18" t="s">
        <v>464</v>
      </c>
      <c r="B585" s="12">
        <v>68642</v>
      </c>
    </row>
    <row r="586" s="5" customFormat="1" ht="17.100000000000001" customHeight="1">
      <c r="A586" s="18" t="s">
        <v>465</v>
      </c>
      <c r="B586" s="12">
        <v>6570</v>
      </c>
    </row>
    <row r="587" s="5" customFormat="1" ht="17.100000000000001" customHeight="1">
      <c r="A587" s="18" t="s">
        <v>466</v>
      </c>
      <c r="B587" s="12">
        <v>1512</v>
      </c>
    </row>
    <row r="588" s="5" customFormat="1" ht="17.100000000000001" customHeight="1">
      <c r="A588" s="17" t="s">
        <v>467</v>
      </c>
      <c r="B588" s="12">
        <f>SUM(XFD589:XFD591)</f>
        <v>1130</v>
      </c>
    </row>
    <row r="589" s="5" customFormat="1" ht="17.100000000000001" customHeight="1">
      <c r="A589" s="18" t="s">
        <v>468</v>
      </c>
      <c r="B589" s="12">
        <v>1130</v>
      </c>
    </row>
    <row r="590" s="5" customFormat="1" ht="17.100000000000001" customHeight="1">
      <c r="A590" s="18" t="s">
        <v>469</v>
      </c>
      <c r="B590" s="12">
        <v>0</v>
      </c>
    </row>
    <row r="591" s="5" customFormat="1" ht="17.100000000000001" customHeight="1">
      <c r="A591" s="18" t="s">
        <v>470</v>
      </c>
      <c r="B591" s="12">
        <v>0</v>
      </c>
    </row>
    <row r="592" s="5" customFormat="1" ht="17.100000000000001" customHeight="1">
      <c r="A592" s="17" t="s">
        <v>471</v>
      </c>
      <c r="B592" s="12">
        <f>SUM(XFD593:XFD601)</f>
        <v>14583</v>
      </c>
    </row>
    <row r="593" s="5" customFormat="1" ht="17.100000000000001" customHeight="1">
      <c r="A593" s="18" t="s">
        <v>472</v>
      </c>
      <c r="B593" s="12">
        <v>898</v>
      </c>
    </row>
    <row r="594" s="5" customFormat="1" ht="17.100000000000001" customHeight="1">
      <c r="A594" s="18" t="s">
        <v>473</v>
      </c>
      <c r="B594" s="12">
        <v>1252</v>
      </c>
    </row>
    <row r="595" s="5" customFormat="1" ht="17.100000000000001" customHeight="1">
      <c r="A595" s="18" t="s">
        <v>474</v>
      </c>
      <c r="B595" s="12">
        <v>3602</v>
      </c>
    </row>
    <row r="596" s="5" customFormat="1" ht="17.100000000000001" customHeight="1">
      <c r="A596" s="18" t="s">
        <v>475</v>
      </c>
      <c r="B596" s="12">
        <v>3067</v>
      </c>
    </row>
    <row r="597" s="5" customFormat="1" ht="17.100000000000001" customHeight="1">
      <c r="A597" s="18" t="s">
        <v>476</v>
      </c>
      <c r="B597" s="12">
        <v>0</v>
      </c>
    </row>
    <row r="598" s="5" customFormat="1" ht="17.100000000000001" customHeight="1">
      <c r="A598" s="18" t="s">
        <v>477</v>
      </c>
      <c r="B598" s="12">
        <v>73</v>
      </c>
    </row>
    <row r="599" s="5" customFormat="1" ht="17.100000000000001" customHeight="1">
      <c r="A599" s="18" t="s">
        <v>478</v>
      </c>
      <c r="B599" s="12">
        <v>41</v>
      </c>
    </row>
    <row r="600" s="5" customFormat="1" ht="17.100000000000001" customHeight="1">
      <c r="A600" s="18" t="s">
        <v>479</v>
      </c>
      <c r="B600" s="12">
        <v>282</v>
      </c>
    </row>
    <row r="601" s="5" customFormat="1" ht="17.100000000000001" customHeight="1">
      <c r="A601" s="18" t="s">
        <v>480</v>
      </c>
      <c r="B601" s="12">
        <v>5368</v>
      </c>
    </row>
    <row r="602" s="5" customFormat="1" ht="17.100000000000001" customHeight="1">
      <c r="A602" s="17" t="s">
        <v>481</v>
      </c>
      <c r="B602" s="12">
        <f>SUM(XFD603:XFD610)</f>
        <v>26820</v>
      </c>
    </row>
    <row r="603" s="5" customFormat="1" ht="17.100000000000001" customHeight="1">
      <c r="A603" s="18" t="s">
        <v>482</v>
      </c>
      <c r="B603" s="12">
        <v>5053</v>
      </c>
    </row>
    <row r="604" s="5" customFormat="1" ht="17.100000000000001" customHeight="1">
      <c r="A604" s="18" t="s">
        <v>483</v>
      </c>
      <c r="B604" s="12">
        <v>3752</v>
      </c>
    </row>
    <row r="605" s="5" customFormat="1" ht="17.100000000000001" customHeight="1">
      <c r="A605" s="18" t="s">
        <v>484</v>
      </c>
      <c r="B605" s="12">
        <v>7242</v>
      </c>
    </row>
    <row r="606" s="5" customFormat="1" ht="17.100000000000001" customHeight="1">
      <c r="A606" s="18" t="s">
        <v>485</v>
      </c>
      <c r="B606" s="12">
        <v>1644</v>
      </c>
    </row>
    <row r="607" s="5" customFormat="1" ht="17.100000000000001" customHeight="1">
      <c r="A607" s="18" t="s">
        <v>486</v>
      </c>
      <c r="B607" s="12">
        <v>0</v>
      </c>
    </row>
    <row r="608" s="5" customFormat="1" ht="17.100000000000001" customHeight="1">
      <c r="A608" s="18" t="s">
        <v>487</v>
      </c>
      <c r="B608" s="12">
        <v>0</v>
      </c>
    </row>
    <row r="609" s="5" customFormat="1" ht="17.100000000000001" customHeight="1">
      <c r="A609" s="18" t="s">
        <v>488</v>
      </c>
      <c r="B609" s="12">
        <v>142</v>
      </c>
    </row>
    <row r="610" s="5" customFormat="1" ht="17.100000000000001" customHeight="1">
      <c r="A610" s="18" t="s">
        <v>489</v>
      </c>
      <c r="B610" s="12">
        <v>8987</v>
      </c>
    </row>
    <row r="611" s="5" customFormat="1" ht="17.100000000000001" customHeight="1">
      <c r="A611" s="17" t="s">
        <v>490</v>
      </c>
      <c r="B611" s="12">
        <f>SUM(XFD612:XFD617)</f>
        <v>5384</v>
      </c>
    </row>
    <row r="612" s="5" customFormat="1" ht="17.100000000000001" customHeight="1">
      <c r="A612" s="18" t="s">
        <v>491</v>
      </c>
      <c r="B612" s="12">
        <v>1063</v>
      </c>
    </row>
    <row r="613" s="5" customFormat="1" ht="17.100000000000001" customHeight="1">
      <c r="A613" s="18" t="s">
        <v>492</v>
      </c>
      <c r="B613" s="12">
        <v>1771</v>
      </c>
    </row>
    <row r="614" s="5" customFormat="1" ht="17.100000000000001" customHeight="1">
      <c r="A614" s="18" t="s">
        <v>493</v>
      </c>
      <c r="B614" s="12">
        <v>318</v>
      </c>
    </row>
    <row r="615" s="5" customFormat="1" ht="17.100000000000001" customHeight="1">
      <c r="A615" s="18" t="s">
        <v>494</v>
      </c>
      <c r="B615" s="12">
        <v>121</v>
      </c>
    </row>
    <row r="616" s="5" customFormat="1" ht="17.100000000000001" customHeight="1">
      <c r="A616" s="18" t="s">
        <v>495</v>
      </c>
      <c r="B616" s="12">
        <v>1324</v>
      </c>
    </row>
    <row r="617" s="5" customFormat="1" ht="17.100000000000001" customHeight="1">
      <c r="A617" s="18" t="s">
        <v>496</v>
      </c>
      <c r="B617" s="12">
        <v>787</v>
      </c>
    </row>
    <row r="618" s="5" customFormat="1" ht="17.100000000000001" customHeight="1">
      <c r="A618" s="17" t="s">
        <v>497</v>
      </c>
      <c r="B618" s="12">
        <f>SUM(XFD619:XFD625)</f>
        <v>5061</v>
      </c>
    </row>
    <row r="619" s="5" customFormat="1" ht="17.100000000000001" customHeight="1">
      <c r="A619" s="18" t="s">
        <v>498</v>
      </c>
      <c r="B619" s="12">
        <v>684</v>
      </c>
    </row>
    <row r="620" s="5" customFormat="1" ht="17.100000000000001" customHeight="1">
      <c r="A620" s="18" t="s">
        <v>499</v>
      </c>
      <c r="B620" s="12">
        <v>1527</v>
      </c>
    </row>
    <row r="621" s="5" customFormat="1" ht="16.899999999999999" customHeight="1">
      <c r="A621" s="18" t="s">
        <v>500</v>
      </c>
      <c r="B621" s="12">
        <v>13</v>
      </c>
    </row>
    <row r="622" s="5" customFormat="1" ht="17.100000000000001" customHeight="1">
      <c r="A622" s="18" t="s">
        <v>501</v>
      </c>
      <c r="B622" s="12">
        <v>590</v>
      </c>
    </row>
    <row r="623" s="5" customFormat="1" ht="17.100000000000001" customHeight="1">
      <c r="A623" s="18" t="s">
        <v>502</v>
      </c>
      <c r="B623" s="12">
        <v>1085</v>
      </c>
    </row>
    <row r="624" s="5" customFormat="1" ht="17.100000000000001" customHeight="1">
      <c r="A624" s="18" t="s">
        <v>503</v>
      </c>
      <c r="B624" s="12">
        <v>1015</v>
      </c>
    </row>
    <row r="625" s="5" customFormat="1" ht="17.100000000000001" customHeight="1">
      <c r="A625" s="18" t="s">
        <v>504</v>
      </c>
      <c r="B625" s="12">
        <v>147</v>
      </c>
    </row>
    <row r="626" s="5" customFormat="1" ht="17.100000000000001" customHeight="1">
      <c r="A626" s="17" t="s">
        <v>505</v>
      </c>
      <c r="B626" s="12">
        <f>SUM(XFD627:XFD634)</f>
        <v>8344</v>
      </c>
    </row>
    <row r="627" s="5" customFormat="1" ht="17.100000000000001" customHeight="1">
      <c r="A627" s="18" t="s">
        <v>68</v>
      </c>
      <c r="B627" s="12">
        <v>477</v>
      </c>
    </row>
    <row r="628" s="5" customFormat="1" ht="17.100000000000001" customHeight="1">
      <c r="A628" s="18" t="s">
        <v>69</v>
      </c>
      <c r="B628" s="12">
        <v>42</v>
      </c>
    </row>
    <row r="629" s="5" customFormat="1" ht="17.100000000000001" customHeight="1">
      <c r="A629" s="18" t="s">
        <v>70</v>
      </c>
      <c r="B629" s="12">
        <v>0</v>
      </c>
    </row>
    <row r="630" s="5" customFormat="1" ht="17.100000000000001" customHeight="1">
      <c r="A630" s="18" t="s">
        <v>506</v>
      </c>
      <c r="B630" s="12">
        <v>1186</v>
      </c>
    </row>
    <row r="631" s="5" customFormat="1" ht="17.100000000000001" customHeight="1">
      <c r="A631" s="18" t="s">
        <v>507</v>
      </c>
      <c r="B631" s="12">
        <v>565</v>
      </c>
    </row>
    <row r="632" s="5" customFormat="1" ht="17.100000000000001" customHeight="1">
      <c r="A632" s="18" t="s">
        <v>508</v>
      </c>
      <c r="B632" s="12">
        <v>60</v>
      </c>
    </row>
    <row r="633" s="5" customFormat="1" ht="17.100000000000001" customHeight="1">
      <c r="A633" s="18" t="s">
        <v>509</v>
      </c>
      <c r="B633" s="12">
        <v>4157</v>
      </c>
    </row>
    <row r="634" s="5" customFormat="1" ht="17.100000000000001" customHeight="1">
      <c r="A634" s="18" t="s">
        <v>510</v>
      </c>
      <c r="B634" s="12">
        <v>1857</v>
      </c>
    </row>
    <row r="635" s="5" customFormat="1" ht="17.100000000000001" customHeight="1">
      <c r="A635" s="17" t="s">
        <v>511</v>
      </c>
      <c r="B635" s="12">
        <f>SUM(XFD636:XFD640)</f>
        <v>205</v>
      </c>
    </row>
    <row r="636" s="5" customFormat="1" ht="17.100000000000001" customHeight="1">
      <c r="A636" s="18" t="s">
        <v>68</v>
      </c>
      <c r="B636" s="12">
        <v>167</v>
      </c>
    </row>
    <row r="637" s="5" customFormat="1" ht="17.100000000000001" customHeight="1">
      <c r="A637" s="18" t="s">
        <v>69</v>
      </c>
      <c r="B637" s="12">
        <v>8</v>
      </c>
    </row>
    <row r="638" s="5" customFormat="1" ht="17.100000000000001" customHeight="1">
      <c r="A638" s="18" t="s">
        <v>70</v>
      </c>
      <c r="B638" s="12">
        <v>0</v>
      </c>
    </row>
    <row r="639" s="5" customFormat="1" ht="17.100000000000001" customHeight="1">
      <c r="A639" s="18" t="s">
        <v>77</v>
      </c>
      <c r="B639" s="12">
        <v>0</v>
      </c>
    </row>
    <row r="640" s="5" customFormat="1" ht="17.100000000000001" customHeight="1">
      <c r="A640" s="18" t="s">
        <v>512</v>
      </c>
      <c r="B640" s="12">
        <v>30</v>
      </c>
    </row>
    <row r="641" s="5" customFormat="1" ht="17.100000000000001" customHeight="1">
      <c r="A641" s="17" t="s">
        <v>513</v>
      </c>
      <c r="B641" s="12">
        <f>SUM(XFD642:XFD643)</f>
        <v>22346</v>
      </c>
    </row>
    <row r="642" s="5" customFormat="1" ht="17.100000000000001" customHeight="1">
      <c r="A642" s="18" t="s">
        <v>514</v>
      </c>
      <c r="B642" s="12">
        <v>13395</v>
      </c>
    </row>
    <row r="643" s="5" customFormat="1" ht="17.100000000000001" customHeight="1">
      <c r="A643" s="18" t="s">
        <v>515</v>
      </c>
      <c r="B643" s="12">
        <v>8951</v>
      </c>
    </row>
    <row r="644" s="5" customFormat="1" ht="17.100000000000001" customHeight="1">
      <c r="A644" s="17" t="s">
        <v>516</v>
      </c>
      <c r="B644" s="12">
        <f>SUM(XFD645:XFD646)</f>
        <v>2799</v>
      </c>
    </row>
    <row r="645" s="5" customFormat="1" ht="17.100000000000001" customHeight="1">
      <c r="A645" s="18" t="s">
        <v>517</v>
      </c>
      <c r="B645" s="12">
        <v>2617</v>
      </c>
    </row>
    <row r="646" s="5" customFormat="1" ht="17.100000000000001" customHeight="1">
      <c r="A646" s="18" t="s">
        <v>518</v>
      </c>
      <c r="B646" s="12">
        <v>182</v>
      </c>
    </row>
    <row r="647" s="5" customFormat="1" ht="17.100000000000001" customHeight="1">
      <c r="A647" s="17" t="s">
        <v>519</v>
      </c>
      <c r="B647" s="12">
        <f>SUM(XFD648:XFD649)</f>
        <v>9645</v>
      </c>
    </row>
    <row r="648" s="5" customFormat="1" ht="17.100000000000001" customHeight="1">
      <c r="A648" s="18" t="s">
        <v>520</v>
      </c>
      <c r="B648" s="12">
        <v>988</v>
      </c>
    </row>
    <row r="649" s="5" customFormat="1" ht="17.100000000000001" customHeight="1">
      <c r="A649" s="18" t="s">
        <v>521</v>
      </c>
      <c r="B649" s="12">
        <v>8657</v>
      </c>
    </row>
    <row r="650" s="5" customFormat="1" ht="17.100000000000001" customHeight="1">
      <c r="A650" s="17" t="s">
        <v>522</v>
      </c>
      <c r="B650" s="12">
        <f>SUM(XFD651:XFD652)</f>
        <v>0</v>
      </c>
    </row>
    <row r="651" s="5" customFormat="1" ht="17.100000000000001" customHeight="1">
      <c r="A651" s="18" t="s">
        <v>523</v>
      </c>
      <c r="B651" s="12">
        <v>0</v>
      </c>
    </row>
    <row r="652" s="5" customFormat="1" ht="17.100000000000001" customHeight="1">
      <c r="A652" s="18" t="s">
        <v>524</v>
      </c>
      <c r="B652" s="12">
        <v>0</v>
      </c>
    </row>
    <row r="653" s="5" customFormat="1" ht="17.100000000000001" customHeight="1">
      <c r="A653" s="17" t="s">
        <v>525</v>
      </c>
      <c r="B653" s="12">
        <f>SUM(XFD654:XFD655)</f>
        <v>175</v>
      </c>
    </row>
    <row r="654" s="5" customFormat="1" ht="17.100000000000001" customHeight="1">
      <c r="A654" s="18" t="s">
        <v>526</v>
      </c>
      <c r="B654" s="12">
        <v>167</v>
      </c>
    </row>
    <row r="655" s="5" customFormat="1" ht="17.100000000000001" customHeight="1">
      <c r="A655" s="18" t="s">
        <v>527</v>
      </c>
      <c r="B655" s="12">
        <v>8</v>
      </c>
    </row>
    <row r="656" s="5" customFormat="1" ht="17.100000000000001" customHeight="1">
      <c r="A656" s="17" t="s">
        <v>528</v>
      </c>
      <c r="B656" s="12">
        <f>SUM(XFD657:XFD659)</f>
        <v>109900</v>
      </c>
    </row>
    <row r="657" s="5" customFormat="1" ht="17.100000000000001" customHeight="1">
      <c r="A657" s="18" t="s">
        <v>529</v>
      </c>
      <c r="B657" s="12">
        <v>1144</v>
      </c>
    </row>
    <row r="658" s="5" customFormat="1" ht="17.100000000000001" customHeight="1">
      <c r="A658" s="18" t="s">
        <v>530</v>
      </c>
      <c r="B658" s="12">
        <v>79030</v>
      </c>
    </row>
    <row r="659" s="5" customFormat="1" ht="17.100000000000001" customHeight="1">
      <c r="A659" s="18" t="s">
        <v>531</v>
      </c>
      <c r="B659" s="12">
        <v>29726</v>
      </c>
    </row>
    <row r="660" s="5" customFormat="1" ht="17.100000000000001" customHeight="1">
      <c r="A660" s="17" t="s">
        <v>532</v>
      </c>
      <c r="B660" s="12">
        <f>SUM(XFD661:XFD663)</f>
        <v>513</v>
      </c>
    </row>
    <row r="661" s="5" customFormat="1" ht="17.100000000000001" customHeight="1">
      <c r="A661" s="18" t="s">
        <v>533</v>
      </c>
      <c r="B661" s="12">
        <v>0</v>
      </c>
    </row>
    <row r="662" s="5" customFormat="1" ht="17.100000000000001" customHeight="1">
      <c r="A662" s="18" t="s">
        <v>534</v>
      </c>
      <c r="B662" s="12">
        <v>20</v>
      </c>
    </row>
    <row r="663" s="5" customFormat="1" ht="17.100000000000001" customHeight="1">
      <c r="A663" s="18" t="s">
        <v>535</v>
      </c>
      <c r="B663" s="12">
        <v>493</v>
      </c>
    </row>
    <row r="664" s="5" customFormat="1" ht="17.100000000000001" customHeight="1">
      <c r="A664" s="17" t="s">
        <v>536</v>
      </c>
      <c r="B664" s="12">
        <f>SUM(XFD665:XFD671)</f>
        <v>5053</v>
      </c>
    </row>
    <row r="665" s="5" customFormat="1" ht="17.100000000000001" customHeight="1">
      <c r="A665" s="18" t="s">
        <v>68</v>
      </c>
      <c r="B665" s="12">
        <v>911</v>
      </c>
    </row>
    <row r="666" s="5" customFormat="1" ht="17.100000000000001" customHeight="1">
      <c r="A666" s="18" t="s">
        <v>69</v>
      </c>
      <c r="B666" s="12">
        <v>102</v>
      </c>
    </row>
    <row r="667" s="5" customFormat="1" ht="17.100000000000001" customHeight="1">
      <c r="A667" s="18" t="s">
        <v>70</v>
      </c>
      <c r="B667" s="12">
        <v>0</v>
      </c>
    </row>
    <row r="668" s="5" customFormat="1" ht="16.899999999999999" customHeight="1">
      <c r="A668" s="18" t="s">
        <v>537</v>
      </c>
      <c r="B668" s="12">
        <v>1368</v>
      </c>
    </row>
    <row r="669" s="5" customFormat="1" ht="16.899999999999999" customHeight="1">
      <c r="A669" s="18" t="s">
        <v>538</v>
      </c>
      <c r="B669" s="12">
        <v>0</v>
      </c>
    </row>
    <row r="670" s="5" customFormat="1" ht="16.899999999999999" customHeight="1">
      <c r="A670" s="18" t="s">
        <v>77</v>
      </c>
      <c r="B670" s="12">
        <v>1953</v>
      </c>
    </row>
    <row r="671" s="5" customFormat="1" ht="17.100000000000001" customHeight="1">
      <c r="A671" s="18" t="s">
        <v>539</v>
      </c>
      <c r="B671" s="12">
        <v>719</v>
      </c>
    </row>
    <row r="672" s="5" customFormat="1" ht="17.100000000000001" customHeight="1">
      <c r="A672" s="17" t="s">
        <v>540</v>
      </c>
      <c r="B672" s="12">
        <f>SUM(XFD673:XFD674)</f>
        <v>845</v>
      </c>
    </row>
    <row r="673" s="5" customFormat="1" ht="17.100000000000001" customHeight="1">
      <c r="A673" s="18" t="s">
        <v>541</v>
      </c>
      <c r="B673" s="12">
        <v>246</v>
      </c>
    </row>
    <row r="674" s="5" customFormat="1" ht="17.100000000000001" customHeight="1">
      <c r="A674" s="18" t="s">
        <v>542</v>
      </c>
      <c r="B674" s="12">
        <v>599</v>
      </c>
    </row>
    <row r="675" s="5" customFormat="1" ht="17.100000000000001" customHeight="1">
      <c r="A675" s="17" t="s">
        <v>543</v>
      </c>
      <c r="B675" s="12">
        <f>XFD676</f>
        <v>4246</v>
      </c>
    </row>
    <row r="676" s="5" customFormat="1" ht="17.100000000000001" customHeight="1">
      <c r="A676" s="18" t="s">
        <v>544</v>
      </c>
      <c r="B676" s="12">
        <v>4246</v>
      </c>
    </row>
    <row r="677" s="5" customFormat="1" ht="17.100000000000001" customHeight="1">
      <c r="A677" s="17" t="s">
        <v>545</v>
      </c>
      <c r="B677" s="12">
        <f>SUM(XFD678,XFD683,XFD698,XFD702,XFD714,XFD717,XFD721,XFD726,XFD730,XFD734,XFD737,XFD746,XFD748)</f>
        <v>255833</v>
      </c>
    </row>
    <row r="678" s="5" customFormat="1" ht="17.100000000000001" customHeight="1">
      <c r="A678" s="17" t="s">
        <v>546</v>
      </c>
      <c r="B678" s="12">
        <f>SUM(XFD679:XFD682)</f>
        <v>3428</v>
      </c>
    </row>
    <row r="679" s="5" customFormat="1" ht="17.100000000000001" customHeight="1">
      <c r="A679" s="18" t="s">
        <v>68</v>
      </c>
      <c r="B679" s="12">
        <v>2823</v>
      </c>
    </row>
    <row r="680" s="5" customFormat="1" ht="17.100000000000001" customHeight="1">
      <c r="A680" s="18" t="s">
        <v>69</v>
      </c>
      <c r="B680" s="12">
        <v>55</v>
      </c>
    </row>
    <row r="681" s="5" customFormat="1" ht="17.100000000000001" customHeight="1">
      <c r="A681" s="18" t="s">
        <v>70</v>
      </c>
      <c r="B681" s="12">
        <v>0</v>
      </c>
    </row>
    <row r="682" s="5" customFormat="1" ht="17.100000000000001" customHeight="1">
      <c r="A682" s="18" t="s">
        <v>547</v>
      </c>
      <c r="B682" s="12">
        <v>550</v>
      </c>
    </row>
    <row r="683" s="5" customFormat="1" ht="17.100000000000001" customHeight="1">
      <c r="A683" s="17" t="s">
        <v>548</v>
      </c>
      <c r="B683" s="12">
        <f>SUM(XFD684:XFD697)</f>
        <v>13116</v>
      </c>
    </row>
    <row r="684" s="5" customFormat="1" ht="17.100000000000001" customHeight="1">
      <c r="A684" s="18" t="s">
        <v>549</v>
      </c>
      <c r="B684" s="12">
        <v>7250</v>
      </c>
    </row>
    <row r="685" s="5" customFormat="1" ht="17.100000000000001" customHeight="1">
      <c r="A685" s="18" t="s">
        <v>550</v>
      </c>
      <c r="B685" s="12">
        <v>705</v>
      </c>
    </row>
    <row r="686" s="5" customFormat="1" ht="17.100000000000001" customHeight="1">
      <c r="A686" s="18" t="s">
        <v>551</v>
      </c>
      <c r="B686" s="12">
        <v>72</v>
      </c>
    </row>
    <row r="687" s="5" customFormat="1" ht="17.100000000000001" customHeight="1">
      <c r="A687" s="18" t="s">
        <v>552</v>
      </c>
      <c r="B687" s="12">
        <v>10</v>
      </c>
    </row>
    <row r="688" s="5" customFormat="1" ht="17.100000000000001" customHeight="1">
      <c r="A688" s="18" t="s">
        <v>553</v>
      </c>
      <c r="B688" s="12">
        <v>0</v>
      </c>
    </row>
    <row r="689" s="5" customFormat="1" ht="17.100000000000001" customHeight="1">
      <c r="A689" s="18" t="s">
        <v>554</v>
      </c>
      <c r="B689" s="12">
        <v>3107</v>
      </c>
    </row>
    <row r="690" s="5" customFormat="1" ht="17.100000000000001" customHeight="1">
      <c r="A690" s="18" t="s">
        <v>555</v>
      </c>
      <c r="B690" s="12">
        <v>0</v>
      </c>
    </row>
    <row r="691" s="5" customFormat="1" ht="16.899999999999999" customHeight="1">
      <c r="A691" s="18" t="s">
        <v>556</v>
      </c>
      <c r="B691" s="12">
        <v>0</v>
      </c>
    </row>
    <row r="692" s="5" customFormat="1" ht="17.100000000000001" customHeight="1">
      <c r="A692" s="18" t="s">
        <v>557</v>
      </c>
      <c r="B692" s="12">
        <v>0</v>
      </c>
    </row>
    <row r="693" s="5" customFormat="1" ht="17.100000000000001" customHeight="1">
      <c r="A693" s="18" t="s">
        <v>558</v>
      </c>
      <c r="B693" s="12">
        <v>0</v>
      </c>
    </row>
    <row r="694" s="5" customFormat="1" ht="17.100000000000001" customHeight="1">
      <c r="A694" s="18" t="s">
        <v>559</v>
      </c>
      <c r="B694" s="12">
        <v>0</v>
      </c>
    </row>
    <row r="695" s="5" customFormat="1" ht="17.100000000000001" customHeight="1">
      <c r="A695" s="18" t="s">
        <v>560</v>
      </c>
      <c r="B695" s="12">
        <v>0</v>
      </c>
    </row>
    <row r="696" s="5" customFormat="1" ht="17.100000000000001" customHeight="1">
      <c r="A696" s="18" t="s">
        <v>561</v>
      </c>
      <c r="B696" s="12">
        <v>0</v>
      </c>
    </row>
    <row r="697" s="5" customFormat="1" ht="17.100000000000001" customHeight="1">
      <c r="A697" s="18" t="s">
        <v>562</v>
      </c>
      <c r="B697" s="12">
        <v>1972</v>
      </c>
    </row>
    <row r="698" s="5" customFormat="1" ht="17.100000000000001" customHeight="1">
      <c r="A698" s="17" t="s">
        <v>563</v>
      </c>
      <c r="B698" s="12">
        <f>SUM(XFD699:XFD701)</f>
        <v>9989</v>
      </c>
    </row>
    <row r="699" s="5" customFormat="1" ht="17.100000000000001" customHeight="1">
      <c r="A699" s="18" t="s">
        <v>564</v>
      </c>
      <c r="B699" s="12">
        <v>1484</v>
      </c>
    </row>
    <row r="700" s="5" customFormat="1" ht="17.100000000000001" customHeight="1">
      <c r="A700" s="18" t="s">
        <v>565</v>
      </c>
      <c r="B700" s="12">
        <v>4379</v>
      </c>
    </row>
    <row r="701" s="5" customFormat="1" ht="17.100000000000001" customHeight="1">
      <c r="A701" s="18" t="s">
        <v>566</v>
      </c>
      <c r="B701" s="12">
        <v>4126</v>
      </c>
    </row>
    <row r="702" s="5" customFormat="1" ht="17.100000000000001" customHeight="1">
      <c r="A702" s="17" t="s">
        <v>567</v>
      </c>
      <c r="B702" s="12">
        <f>SUM(XFD703:XFD713)</f>
        <v>58394</v>
      </c>
    </row>
    <row r="703" s="5" customFormat="1" ht="17.100000000000001" customHeight="1">
      <c r="A703" s="18" t="s">
        <v>568</v>
      </c>
      <c r="B703" s="12">
        <v>3058</v>
      </c>
    </row>
    <row r="704" s="5" customFormat="1" ht="17.100000000000001" customHeight="1">
      <c r="A704" s="18" t="s">
        <v>569</v>
      </c>
      <c r="B704" s="12">
        <v>1097</v>
      </c>
    </row>
    <row r="705" s="5" customFormat="1" ht="17.100000000000001" customHeight="1">
      <c r="A705" s="18" t="s">
        <v>570</v>
      </c>
      <c r="B705" s="12">
        <v>471</v>
      </c>
    </row>
    <row r="706" s="5" customFormat="1" ht="17.100000000000001" customHeight="1">
      <c r="A706" s="18" t="s">
        <v>571</v>
      </c>
      <c r="B706" s="12">
        <v>372</v>
      </c>
    </row>
    <row r="707" s="5" customFormat="1" ht="17.100000000000001" customHeight="1">
      <c r="A707" s="18" t="s">
        <v>572</v>
      </c>
      <c r="B707" s="12">
        <v>814</v>
      </c>
    </row>
    <row r="708" s="5" customFormat="1" ht="17.100000000000001" customHeight="1">
      <c r="A708" s="18" t="s">
        <v>573</v>
      </c>
      <c r="B708" s="12">
        <v>268</v>
      </c>
    </row>
    <row r="709" s="5" customFormat="1" ht="17.100000000000001" customHeight="1">
      <c r="A709" s="18" t="s">
        <v>574</v>
      </c>
      <c r="B709" s="12">
        <v>0</v>
      </c>
    </row>
    <row r="710" s="5" customFormat="1" ht="17.100000000000001" customHeight="1">
      <c r="A710" s="18" t="s">
        <v>575</v>
      </c>
      <c r="B710" s="12">
        <v>18126</v>
      </c>
    </row>
    <row r="711" s="5" customFormat="1" ht="17.100000000000001" customHeight="1">
      <c r="A711" s="18" t="s">
        <v>576</v>
      </c>
      <c r="B711" s="12">
        <v>24417</v>
      </c>
    </row>
    <row r="712" s="5" customFormat="1" ht="17.100000000000001" customHeight="1">
      <c r="A712" s="18" t="s">
        <v>577</v>
      </c>
      <c r="B712" s="12">
        <v>9233</v>
      </c>
    </row>
    <row r="713" s="5" customFormat="1" ht="17.100000000000001" customHeight="1">
      <c r="A713" s="18" t="s">
        <v>578</v>
      </c>
      <c r="B713" s="12">
        <v>538</v>
      </c>
    </row>
    <row r="714" s="5" customFormat="1" ht="17.100000000000001" customHeight="1">
      <c r="A714" s="17" t="s">
        <v>579</v>
      </c>
      <c r="B714" s="12">
        <f>SUM(XFD715:XFD716)</f>
        <v>322</v>
      </c>
    </row>
    <row r="715" s="5" customFormat="1" ht="17.100000000000001" customHeight="1">
      <c r="A715" s="18" t="s">
        <v>580</v>
      </c>
      <c r="B715" s="12">
        <v>250</v>
      </c>
    </row>
    <row r="716" s="5" customFormat="1" ht="17.100000000000001" customHeight="1">
      <c r="A716" s="18" t="s">
        <v>581</v>
      </c>
      <c r="B716" s="12">
        <v>72</v>
      </c>
    </row>
    <row r="717" s="5" customFormat="1" ht="17.100000000000001" customHeight="1">
      <c r="A717" s="17" t="s">
        <v>582</v>
      </c>
      <c r="B717" s="12">
        <f>SUM(XFD718:XFD720)</f>
        <v>5850</v>
      </c>
    </row>
    <row r="718" s="5" customFormat="1" ht="17.100000000000001" customHeight="1">
      <c r="A718" s="18" t="s">
        <v>583</v>
      </c>
      <c r="B718" s="12">
        <v>40</v>
      </c>
    </row>
    <row r="719" s="5" customFormat="1" ht="17.100000000000001" customHeight="1">
      <c r="A719" s="18" t="s">
        <v>584</v>
      </c>
      <c r="B719" s="12">
        <v>4920</v>
      </c>
    </row>
    <row r="720" s="5" customFormat="1" ht="17.100000000000001" customHeight="1">
      <c r="A720" s="18" t="s">
        <v>585</v>
      </c>
      <c r="B720" s="12">
        <v>890</v>
      </c>
    </row>
    <row r="721" s="5" customFormat="1" ht="17.100000000000001" customHeight="1">
      <c r="A721" s="17" t="s">
        <v>586</v>
      </c>
      <c r="B721" s="12">
        <f>SUM(XFD722:XFD725)</f>
        <v>25740</v>
      </c>
    </row>
    <row r="722" s="5" customFormat="1" ht="17.100000000000001" customHeight="1">
      <c r="A722" s="18" t="s">
        <v>587</v>
      </c>
      <c r="B722" s="12">
        <v>8382</v>
      </c>
    </row>
    <row r="723" s="5" customFormat="1" ht="17.100000000000001" customHeight="1">
      <c r="A723" s="18" t="s">
        <v>588</v>
      </c>
      <c r="B723" s="12">
        <v>14977</v>
      </c>
    </row>
    <row r="724" s="5" customFormat="1" ht="17.100000000000001" customHeight="1">
      <c r="A724" s="18" t="s">
        <v>589</v>
      </c>
      <c r="B724" s="12">
        <v>2354</v>
      </c>
    </row>
    <row r="725" s="5" customFormat="1" ht="17.100000000000001" customHeight="1">
      <c r="A725" s="18" t="s">
        <v>590</v>
      </c>
      <c r="B725" s="12">
        <v>27</v>
      </c>
    </row>
    <row r="726" s="5" customFormat="1" ht="17.100000000000001" customHeight="1">
      <c r="A726" s="17" t="s">
        <v>591</v>
      </c>
      <c r="B726" s="12">
        <f>SUM(XFD727:XFD729)</f>
        <v>117391</v>
      </c>
    </row>
    <row r="727" s="5" customFormat="1" ht="17.100000000000001" customHeight="1">
      <c r="A727" s="18" t="s">
        <v>592</v>
      </c>
      <c r="B727" s="12">
        <v>37</v>
      </c>
    </row>
    <row r="728" s="5" customFormat="1" ht="17.100000000000001" customHeight="1">
      <c r="A728" s="18" t="s">
        <v>593</v>
      </c>
      <c r="B728" s="12">
        <v>115420</v>
      </c>
    </row>
    <row r="729" s="5" customFormat="1" ht="17.100000000000001" customHeight="1">
      <c r="A729" s="18" t="s">
        <v>594</v>
      </c>
      <c r="B729" s="12">
        <v>1934</v>
      </c>
    </row>
    <row r="730" s="5" customFormat="1" ht="17.100000000000001" customHeight="1">
      <c r="A730" s="17" t="s">
        <v>595</v>
      </c>
      <c r="B730" s="12">
        <f>SUM(XFD731:XFD733)</f>
        <v>12074</v>
      </c>
    </row>
    <row r="731" s="5" customFormat="1" ht="17.100000000000001" customHeight="1">
      <c r="A731" s="18" t="s">
        <v>596</v>
      </c>
      <c r="B731" s="12">
        <v>11188</v>
      </c>
    </row>
    <row r="732" s="5" customFormat="1" ht="17.100000000000001" customHeight="1">
      <c r="A732" s="18" t="s">
        <v>597</v>
      </c>
      <c r="B732" s="12">
        <v>0</v>
      </c>
    </row>
    <row r="733" s="5" customFormat="1" ht="17.100000000000001" customHeight="1">
      <c r="A733" s="18" t="s">
        <v>598</v>
      </c>
      <c r="B733" s="12">
        <v>886</v>
      </c>
    </row>
    <row r="734" s="5" customFormat="1" ht="17.100000000000001" customHeight="1">
      <c r="A734" s="17" t="s">
        <v>599</v>
      </c>
      <c r="B734" s="12">
        <f>SUM(XFD735:XFD736)</f>
        <v>1936</v>
      </c>
    </row>
    <row r="735" s="5" customFormat="1" ht="17.100000000000001" customHeight="1">
      <c r="A735" s="18" t="s">
        <v>600</v>
      </c>
      <c r="B735" s="12">
        <v>1833</v>
      </c>
    </row>
    <row r="736" s="5" customFormat="1" ht="17.100000000000001" customHeight="1">
      <c r="A736" s="18" t="s">
        <v>601</v>
      </c>
      <c r="B736" s="12">
        <v>103</v>
      </c>
    </row>
    <row r="737" s="5" customFormat="1" ht="17.100000000000001" customHeight="1">
      <c r="A737" s="17" t="s">
        <v>602</v>
      </c>
      <c r="B737" s="12">
        <f>SUM(XFD738:XFD745)</f>
        <v>3886</v>
      </c>
    </row>
    <row r="738" s="5" customFormat="1" ht="17.100000000000001" customHeight="1">
      <c r="A738" s="18" t="s">
        <v>68</v>
      </c>
      <c r="B738" s="12">
        <v>1483</v>
      </c>
    </row>
    <row r="739" s="5" customFormat="1" ht="17.100000000000001" customHeight="1">
      <c r="A739" s="18" t="s">
        <v>69</v>
      </c>
      <c r="B739" s="12">
        <v>40</v>
      </c>
    </row>
    <row r="740" s="5" customFormat="1" ht="17.100000000000001" customHeight="1">
      <c r="A740" s="18" t="s">
        <v>70</v>
      </c>
      <c r="B740" s="12">
        <v>0</v>
      </c>
    </row>
    <row r="741" s="5" customFormat="1" ht="17.100000000000001" customHeight="1">
      <c r="A741" s="18" t="s">
        <v>109</v>
      </c>
      <c r="B741" s="12">
        <v>29</v>
      </c>
    </row>
    <row r="742" s="5" customFormat="1" ht="17.100000000000001" customHeight="1">
      <c r="A742" s="18" t="s">
        <v>603</v>
      </c>
      <c r="B742" s="12">
        <v>64</v>
      </c>
    </row>
    <row r="743" s="5" customFormat="1" ht="17.100000000000001" customHeight="1">
      <c r="A743" s="18" t="s">
        <v>604</v>
      </c>
      <c r="B743" s="12">
        <v>762</v>
      </c>
    </row>
    <row r="744" s="5" customFormat="1" ht="17.100000000000001" customHeight="1">
      <c r="A744" s="18" t="s">
        <v>77</v>
      </c>
      <c r="B744" s="12">
        <v>1269</v>
      </c>
    </row>
    <row r="745" s="5" customFormat="1" ht="17.100000000000001" customHeight="1">
      <c r="A745" s="18" t="s">
        <v>605</v>
      </c>
      <c r="B745" s="12">
        <v>239</v>
      </c>
    </row>
    <row r="746" s="5" customFormat="1" ht="17.100000000000001" customHeight="1">
      <c r="A746" s="17" t="s">
        <v>606</v>
      </c>
      <c r="B746" s="12">
        <f>XFD747</f>
        <v>105</v>
      </c>
    </row>
    <row r="747" s="5" customFormat="1" ht="17.100000000000001" customHeight="1">
      <c r="A747" s="18" t="s">
        <v>607</v>
      </c>
      <c r="B747" s="12">
        <v>105</v>
      </c>
    </row>
    <row r="748" s="5" customFormat="1" ht="17.100000000000001" customHeight="1">
      <c r="A748" s="17" t="s">
        <v>608</v>
      </c>
      <c r="B748" s="12">
        <f>XFD749</f>
        <v>3602</v>
      </c>
    </row>
    <row r="749" s="5" customFormat="1" ht="17.100000000000001" customHeight="1">
      <c r="A749" s="18" t="s">
        <v>609</v>
      </c>
      <c r="B749" s="12">
        <v>3602</v>
      </c>
    </row>
    <row r="750" s="5" customFormat="1" ht="17.100000000000001" customHeight="1">
      <c r="A750" s="17" t="s">
        <v>610</v>
      </c>
      <c r="B750" s="12">
        <f>SUM(XFD751,XFD761,XFD765,XFD774,XFD781,XFD788,XFD794,XFD797,XFD800,XFD802,XFD804,XFD810,XFD812,XFD814,XFD825)</f>
        <v>37713</v>
      </c>
    </row>
    <row r="751" s="5" customFormat="1" ht="17.100000000000001" customHeight="1">
      <c r="A751" s="17" t="s">
        <v>611</v>
      </c>
      <c r="B751" s="12">
        <f>SUM(XFD752:XFD760)</f>
        <v>3299</v>
      </c>
    </row>
    <row r="752" s="5" customFormat="1" ht="17.100000000000001" customHeight="1">
      <c r="A752" s="18" t="s">
        <v>68</v>
      </c>
      <c r="B752" s="12">
        <v>1770</v>
      </c>
    </row>
    <row r="753" s="5" customFormat="1" ht="17.100000000000001" customHeight="1">
      <c r="A753" s="18" t="s">
        <v>69</v>
      </c>
      <c r="B753" s="12">
        <v>555</v>
      </c>
    </row>
    <row r="754" s="5" customFormat="1" ht="17.100000000000001" customHeight="1">
      <c r="A754" s="18" t="s">
        <v>70</v>
      </c>
      <c r="B754" s="12">
        <v>0</v>
      </c>
    </row>
    <row r="755" s="5" customFormat="1" ht="17.100000000000001" customHeight="1">
      <c r="A755" s="18" t="s">
        <v>612</v>
      </c>
      <c r="B755" s="12">
        <v>0</v>
      </c>
    </row>
    <row r="756" s="5" customFormat="1" ht="17.100000000000001" customHeight="1">
      <c r="A756" s="18" t="s">
        <v>613</v>
      </c>
      <c r="B756" s="12">
        <v>0</v>
      </c>
    </row>
    <row r="757" s="5" customFormat="1" ht="17.100000000000001" customHeight="1">
      <c r="A757" s="18" t="s">
        <v>614</v>
      </c>
      <c r="B757" s="12">
        <v>0</v>
      </c>
    </row>
    <row r="758" s="5" customFormat="1" ht="17.100000000000001" customHeight="1">
      <c r="A758" s="18" t="s">
        <v>615</v>
      </c>
      <c r="B758" s="12">
        <v>0</v>
      </c>
    </row>
    <row r="759" s="5" customFormat="1" ht="17.100000000000001" customHeight="1">
      <c r="A759" s="18" t="s">
        <v>616</v>
      </c>
      <c r="B759" s="12">
        <v>0</v>
      </c>
    </row>
    <row r="760" s="5" customFormat="1" ht="17.100000000000001" customHeight="1">
      <c r="A760" s="18" t="s">
        <v>617</v>
      </c>
      <c r="B760" s="12">
        <v>974</v>
      </c>
    </row>
    <row r="761" s="5" customFormat="1" ht="17.100000000000001" customHeight="1">
      <c r="A761" s="17" t="s">
        <v>618</v>
      </c>
      <c r="B761" s="12">
        <f>SUM(XFD762:XFD764)</f>
        <v>493</v>
      </c>
    </row>
    <row r="762" s="5" customFormat="1" ht="17.100000000000001" customHeight="1">
      <c r="A762" s="18" t="s">
        <v>619</v>
      </c>
      <c r="B762" s="12">
        <v>0</v>
      </c>
    </row>
    <row r="763" s="5" customFormat="1" ht="17.100000000000001" customHeight="1">
      <c r="A763" s="18" t="s">
        <v>620</v>
      </c>
      <c r="B763" s="12">
        <v>0</v>
      </c>
    </row>
    <row r="764" s="5" customFormat="1" ht="17.100000000000001" customHeight="1">
      <c r="A764" s="18" t="s">
        <v>621</v>
      </c>
      <c r="B764" s="12">
        <v>493</v>
      </c>
    </row>
    <row r="765" s="5" customFormat="1" ht="17.100000000000001" customHeight="1">
      <c r="A765" s="17" t="s">
        <v>622</v>
      </c>
      <c r="B765" s="12">
        <f>SUM(XFD766:XFD773)</f>
        <v>21466</v>
      </c>
    </row>
    <row r="766" s="5" customFormat="1" ht="17.100000000000001" customHeight="1">
      <c r="A766" s="18" t="s">
        <v>623</v>
      </c>
      <c r="B766" s="12">
        <v>2474</v>
      </c>
    </row>
    <row r="767" s="5" customFormat="1" ht="16.899999999999999" customHeight="1">
      <c r="A767" s="18" t="s">
        <v>624</v>
      </c>
      <c r="B767" s="12">
        <v>10914</v>
      </c>
    </row>
    <row r="768" s="5" customFormat="1" ht="17.100000000000001" customHeight="1">
      <c r="A768" s="18" t="s">
        <v>625</v>
      </c>
      <c r="B768" s="12">
        <v>0</v>
      </c>
    </row>
    <row r="769" s="5" customFormat="1" ht="17.100000000000001" customHeight="1">
      <c r="A769" s="18" t="s">
        <v>626</v>
      </c>
      <c r="B769" s="12">
        <v>6051</v>
      </c>
    </row>
    <row r="770" s="5" customFormat="1" ht="17.100000000000001" customHeight="1">
      <c r="A770" s="18" t="s">
        <v>627</v>
      </c>
      <c r="B770" s="12">
        <v>0</v>
      </c>
    </row>
    <row r="771" s="5" customFormat="1" ht="17.100000000000001" customHeight="1">
      <c r="A771" s="18" t="s">
        <v>628</v>
      </c>
      <c r="B771" s="12">
        <v>0</v>
      </c>
    </row>
    <row r="772" s="5" customFormat="1" ht="17.100000000000001" customHeight="1">
      <c r="A772" s="18" t="s">
        <v>629</v>
      </c>
      <c r="B772" s="12">
        <v>0</v>
      </c>
    </row>
    <row r="773" s="5" customFormat="1" ht="17.100000000000001" customHeight="1">
      <c r="A773" s="18" t="s">
        <v>630</v>
      </c>
      <c r="B773" s="12">
        <v>2027</v>
      </c>
    </row>
    <row r="774" s="5" customFormat="1" ht="17.100000000000001" customHeight="1">
      <c r="A774" s="17" t="s">
        <v>631</v>
      </c>
      <c r="B774" s="12">
        <f>SUM(XFD775:XFD780)</f>
        <v>1170</v>
      </c>
    </row>
    <row r="775" s="5" customFormat="1" ht="17.100000000000001" customHeight="1">
      <c r="A775" s="18" t="s">
        <v>632</v>
      </c>
      <c r="B775" s="12">
        <v>454</v>
      </c>
    </row>
    <row r="776" s="5" customFormat="1" ht="17.100000000000001" customHeight="1">
      <c r="A776" s="18" t="s">
        <v>633</v>
      </c>
      <c r="B776" s="12">
        <v>540</v>
      </c>
    </row>
    <row r="777" s="5" customFormat="1" ht="17.100000000000001" customHeight="1">
      <c r="A777" s="18" t="s">
        <v>634</v>
      </c>
      <c r="B777" s="12">
        <v>0</v>
      </c>
    </row>
    <row r="778" s="5" customFormat="1" ht="17.100000000000001" customHeight="1">
      <c r="A778" s="18" t="s">
        <v>635</v>
      </c>
      <c r="B778" s="12">
        <v>91</v>
      </c>
    </row>
    <row r="779" s="5" customFormat="1" ht="17.100000000000001" customHeight="1">
      <c r="A779" s="18" t="s">
        <v>636</v>
      </c>
      <c r="B779" s="12">
        <v>1</v>
      </c>
    </row>
    <row r="780" s="5" customFormat="1" ht="17.100000000000001" customHeight="1">
      <c r="A780" s="18" t="s">
        <v>637</v>
      </c>
      <c r="B780" s="12">
        <v>84</v>
      </c>
    </row>
    <row r="781" s="5" customFormat="1" ht="17.100000000000001" customHeight="1">
      <c r="A781" s="17" t="s">
        <v>638</v>
      </c>
      <c r="B781" s="12">
        <f>SUM(XFD782:XFD787)</f>
        <v>627</v>
      </c>
    </row>
    <row r="782" s="5" customFormat="1" ht="17.100000000000001" customHeight="1">
      <c r="A782" s="18" t="s">
        <v>639</v>
      </c>
      <c r="B782" s="12">
        <v>15</v>
      </c>
    </row>
    <row r="783" s="5" customFormat="1" ht="17.100000000000001" customHeight="1">
      <c r="A783" s="18" t="s">
        <v>640</v>
      </c>
      <c r="B783" s="12">
        <v>0</v>
      </c>
    </row>
    <row r="784" s="5" customFormat="1" ht="17.100000000000001" customHeight="1">
      <c r="A784" s="18" t="s">
        <v>641</v>
      </c>
      <c r="B784" s="12">
        <v>0</v>
      </c>
    </row>
    <row r="785" s="5" customFormat="1" ht="17.100000000000001" customHeight="1">
      <c r="A785" s="18" t="s">
        <v>642</v>
      </c>
      <c r="B785" s="12">
        <v>495</v>
      </c>
    </row>
    <row r="786" s="5" customFormat="1" ht="17.100000000000001" customHeight="1">
      <c r="A786" s="18" t="s">
        <v>643</v>
      </c>
      <c r="B786" s="12">
        <v>117</v>
      </c>
    </row>
    <row r="787" s="5" customFormat="1" ht="17.100000000000001" customHeight="1">
      <c r="A787" s="18" t="s">
        <v>644</v>
      </c>
      <c r="B787" s="12">
        <v>0</v>
      </c>
    </row>
    <row r="788" s="5" customFormat="1" ht="17.100000000000001" customHeight="1">
      <c r="A788" s="17" t="s">
        <v>645</v>
      </c>
      <c r="B788" s="12">
        <f>SUM(XFD789:XFD793)</f>
        <v>2</v>
      </c>
    </row>
    <row r="789" s="5" customFormat="1" ht="17.100000000000001" customHeight="1">
      <c r="A789" s="18" t="s">
        <v>646</v>
      </c>
      <c r="B789" s="12">
        <v>0</v>
      </c>
    </row>
    <row r="790" s="5" customFormat="1" ht="17.100000000000001" customHeight="1">
      <c r="A790" s="18" t="s">
        <v>647</v>
      </c>
      <c r="B790" s="12">
        <v>0</v>
      </c>
    </row>
    <row r="791" s="5" customFormat="1" ht="17.100000000000001" customHeight="1">
      <c r="A791" s="18" t="s">
        <v>648</v>
      </c>
      <c r="B791" s="12">
        <v>0</v>
      </c>
    </row>
    <row r="792" s="5" customFormat="1" ht="17.100000000000001" customHeight="1">
      <c r="A792" s="18" t="s">
        <v>649</v>
      </c>
      <c r="B792" s="12">
        <v>0</v>
      </c>
    </row>
    <row r="793" s="5" customFormat="1" ht="17.100000000000001" customHeight="1">
      <c r="A793" s="18" t="s">
        <v>650</v>
      </c>
      <c r="B793" s="12">
        <v>2</v>
      </c>
    </row>
    <row r="794" s="5" customFormat="1" ht="17.100000000000001" customHeight="1">
      <c r="A794" s="17" t="s">
        <v>651</v>
      </c>
      <c r="B794" s="12">
        <f>SUM(XFD795:XFD796)</f>
        <v>0</v>
      </c>
    </row>
    <row r="795" s="5" customFormat="1" ht="17.100000000000001" customHeight="1">
      <c r="A795" s="18" t="s">
        <v>652</v>
      </c>
      <c r="B795" s="12">
        <v>0</v>
      </c>
    </row>
    <row r="796" s="5" customFormat="1" ht="17.100000000000001" customHeight="1">
      <c r="A796" s="18" t="s">
        <v>653</v>
      </c>
      <c r="B796" s="12">
        <v>0</v>
      </c>
    </row>
    <row r="797" s="5" customFormat="1" ht="17.100000000000001" customHeight="1">
      <c r="A797" s="17" t="s">
        <v>654</v>
      </c>
      <c r="B797" s="12">
        <f>SUM(XFD798:XFD799)</f>
        <v>0</v>
      </c>
    </row>
    <row r="798" s="5" customFormat="1" ht="17.100000000000001" customHeight="1">
      <c r="A798" s="18" t="s">
        <v>655</v>
      </c>
      <c r="B798" s="12">
        <v>0</v>
      </c>
    </row>
    <row r="799" s="5" customFormat="1" ht="17.100000000000001" customHeight="1">
      <c r="A799" s="18" t="s">
        <v>656</v>
      </c>
      <c r="B799" s="12">
        <v>0</v>
      </c>
    </row>
    <row r="800" s="5" customFormat="1" ht="17.100000000000001" customHeight="1">
      <c r="A800" s="17" t="s">
        <v>657</v>
      </c>
      <c r="B800" s="12">
        <f>XFD801</f>
        <v>0</v>
      </c>
    </row>
    <row r="801" s="5" customFormat="1" ht="17.100000000000001" customHeight="1">
      <c r="A801" s="18" t="s">
        <v>658</v>
      </c>
      <c r="B801" s="12">
        <v>0</v>
      </c>
    </row>
    <row r="802" s="5" customFormat="1" ht="17.100000000000001" customHeight="1">
      <c r="A802" s="17" t="s">
        <v>659</v>
      </c>
      <c r="B802" s="12">
        <f>XFD803</f>
        <v>8528</v>
      </c>
    </row>
    <row r="803" s="5" customFormat="1" ht="17.100000000000001" customHeight="1">
      <c r="A803" s="18" t="s">
        <v>660</v>
      </c>
      <c r="B803" s="12">
        <v>8528</v>
      </c>
    </row>
    <row r="804" s="5" customFormat="1" ht="17.100000000000001" customHeight="1">
      <c r="A804" s="17" t="s">
        <v>661</v>
      </c>
      <c r="B804" s="12">
        <f>SUM(XFD805:XFD809)</f>
        <v>283</v>
      </c>
    </row>
    <row r="805" s="5" customFormat="1" ht="17.100000000000001" customHeight="1">
      <c r="A805" s="18" t="s">
        <v>662</v>
      </c>
      <c r="B805" s="12">
        <v>0</v>
      </c>
    </row>
    <row r="806" s="5" customFormat="1" ht="17.100000000000001" customHeight="1">
      <c r="A806" s="18" t="s">
        <v>663</v>
      </c>
      <c r="B806" s="12">
        <v>0</v>
      </c>
    </row>
    <row r="807" s="5" customFormat="1" ht="17.100000000000001" customHeight="1">
      <c r="A807" s="18" t="s">
        <v>664</v>
      </c>
      <c r="B807" s="12">
        <v>283</v>
      </c>
    </row>
    <row r="808" s="5" customFormat="1" ht="17.100000000000001" customHeight="1">
      <c r="A808" s="18" t="s">
        <v>665</v>
      </c>
      <c r="B808" s="12">
        <v>0</v>
      </c>
    </row>
    <row r="809" s="5" customFormat="1" ht="17.100000000000001" customHeight="1">
      <c r="A809" s="18" t="s">
        <v>666</v>
      </c>
      <c r="B809" s="12">
        <v>0</v>
      </c>
    </row>
    <row r="810" s="5" customFormat="1" ht="17.100000000000001" customHeight="1">
      <c r="A810" s="17" t="s">
        <v>667</v>
      </c>
      <c r="B810" s="12">
        <f>XFD811</f>
        <v>0</v>
      </c>
    </row>
    <row r="811" s="5" customFormat="1" ht="17.100000000000001" customHeight="1">
      <c r="A811" s="18" t="s">
        <v>668</v>
      </c>
      <c r="B811" s="12">
        <v>0</v>
      </c>
    </row>
    <row r="812" s="5" customFormat="1" ht="17.100000000000001" customHeight="1">
      <c r="A812" s="17" t="s">
        <v>669</v>
      </c>
      <c r="B812" s="12">
        <f>XFD813</f>
        <v>1000</v>
      </c>
    </row>
    <row r="813" s="5" customFormat="1" ht="17.100000000000001" customHeight="1">
      <c r="A813" s="18" t="s">
        <v>670</v>
      </c>
      <c r="B813" s="12">
        <v>1000</v>
      </c>
    </row>
    <row r="814" s="5" customFormat="1" ht="17.100000000000001" customHeight="1">
      <c r="A814" s="17" t="s">
        <v>671</v>
      </c>
      <c r="B814" s="12">
        <f>SUM(XFD815:XFD824)</f>
        <v>401</v>
      </c>
    </row>
    <row r="815" s="5" customFormat="1" ht="17.100000000000001" customHeight="1">
      <c r="A815" s="18" t="s">
        <v>68</v>
      </c>
      <c r="B815" s="12">
        <v>0</v>
      </c>
    </row>
    <row r="816" s="5" customFormat="1" ht="17.100000000000001" customHeight="1">
      <c r="A816" s="18" t="s">
        <v>69</v>
      </c>
      <c r="B816" s="12">
        <v>0</v>
      </c>
    </row>
    <row r="817" s="5" customFormat="1" ht="17.100000000000001" customHeight="1">
      <c r="A817" s="18" t="s">
        <v>70</v>
      </c>
      <c r="B817" s="12">
        <v>0</v>
      </c>
    </row>
    <row r="818" s="5" customFormat="1" ht="17.100000000000001" customHeight="1">
      <c r="A818" s="18" t="s">
        <v>672</v>
      </c>
      <c r="B818" s="12">
        <v>0</v>
      </c>
    </row>
    <row r="819" s="5" customFormat="1" ht="17.100000000000001" customHeight="1">
      <c r="A819" s="18" t="s">
        <v>673</v>
      </c>
      <c r="B819" s="12">
        <v>1</v>
      </c>
    </row>
    <row r="820" s="5" customFormat="1" ht="17.100000000000001" customHeight="1">
      <c r="A820" s="18" t="s">
        <v>674</v>
      </c>
      <c r="B820" s="12">
        <v>0</v>
      </c>
    </row>
    <row r="821" s="5" customFormat="1" ht="17.100000000000001" customHeight="1">
      <c r="A821" s="18" t="s">
        <v>109</v>
      </c>
      <c r="B821" s="12">
        <v>0</v>
      </c>
    </row>
    <row r="822" s="5" customFormat="1" ht="17.100000000000001" customHeight="1">
      <c r="A822" s="18" t="s">
        <v>675</v>
      </c>
      <c r="B822" s="12">
        <v>0</v>
      </c>
    </row>
    <row r="823" s="5" customFormat="1" ht="17.100000000000001" customHeight="1">
      <c r="A823" s="18" t="s">
        <v>77</v>
      </c>
      <c r="B823" s="12">
        <v>0</v>
      </c>
    </row>
    <row r="824" s="5" customFormat="1" ht="17.100000000000001" customHeight="1">
      <c r="A824" s="18" t="s">
        <v>676</v>
      </c>
      <c r="B824" s="12">
        <v>400</v>
      </c>
    </row>
    <row r="825" s="5" customFormat="1" ht="17.100000000000001" customHeight="1">
      <c r="A825" s="17" t="s">
        <v>677</v>
      </c>
      <c r="B825" s="12">
        <f>XFD826</f>
        <v>444</v>
      </c>
    </row>
    <row r="826" s="5" customFormat="1" ht="17.100000000000001" customHeight="1">
      <c r="A826" s="18" t="s">
        <v>678</v>
      </c>
      <c r="B826" s="12">
        <v>444</v>
      </c>
    </row>
    <row r="827" s="5" customFormat="1" ht="17.100000000000001" customHeight="1">
      <c r="A827" s="17" t="s">
        <v>679</v>
      </c>
      <c r="B827" s="12">
        <f>SUM(XFD828,XFD839,XFD841,XFD844,XFD846,XFD848)</f>
        <v>140778</v>
      </c>
    </row>
    <row r="828" s="5" customFormat="1" ht="17.100000000000001" customHeight="1">
      <c r="A828" s="17" t="s">
        <v>680</v>
      </c>
      <c r="B828" s="12">
        <f>SUM(XFD829:XFD838)</f>
        <v>22139</v>
      </c>
    </row>
    <row r="829" s="5" customFormat="1" ht="17.100000000000001" customHeight="1">
      <c r="A829" s="18" t="s">
        <v>68</v>
      </c>
      <c r="B829" s="12">
        <v>5966</v>
      </c>
    </row>
    <row r="830" s="5" customFormat="1" ht="17.100000000000001" customHeight="1">
      <c r="A830" s="18" t="s">
        <v>69</v>
      </c>
      <c r="B830" s="12">
        <v>810</v>
      </c>
    </row>
    <row r="831" s="5" customFormat="1" ht="17.100000000000001" customHeight="1">
      <c r="A831" s="18" t="s">
        <v>70</v>
      </c>
      <c r="B831" s="12">
        <v>0</v>
      </c>
    </row>
    <row r="832" s="5" customFormat="1" ht="17.100000000000001" customHeight="1">
      <c r="A832" s="18" t="s">
        <v>681</v>
      </c>
      <c r="B832" s="12">
        <v>5113</v>
      </c>
    </row>
    <row r="833" s="5" customFormat="1" ht="17.100000000000001" customHeight="1">
      <c r="A833" s="18" t="s">
        <v>682</v>
      </c>
      <c r="B833" s="12">
        <v>0</v>
      </c>
    </row>
    <row r="834" s="5" customFormat="1" ht="17.100000000000001" customHeight="1">
      <c r="A834" s="18" t="s">
        <v>683</v>
      </c>
      <c r="B834" s="12">
        <v>138</v>
      </c>
    </row>
    <row r="835" s="5" customFormat="1" ht="17.100000000000001" customHeight="1">
      <c r="A835" s="18" t="s">
        <v>684</v>
      </c>
      <c r="B835" s="12">
        <v>0</v>
      </c>
    </row>
    <row r="836" s="5" customFormat="1" ht="17.100000000000001" customHeight="1">
      <c r="A836" s="18" t="s">
        <v>685</v>
      </c>
      <c r="B836" s="12">
        <v>435</v>
      </c>
    </row>
    <row r="837" s="5" customFormat="1" ht="17.100000000000001" customHeight="1">
      <c r="A837" s="18" t="s">
        <v>686</v>
      </c>
      <c r="B837" s="12">
        <v>0</v>
      </c>
    </row>
    <row r="838" s="5" customFormat="1" ht="17.100000000000001" customHeight="1">
      <c r="A838" s="18" t="s">
        <v>687</v>
      </c>
      <c r="B838" s="12">
        <v>9677</v>
      </c>
    </row>
    <row r="839" s="5" customFormat="1" ht="17.100000000000001" customHeight="1">
      <c r="A839" s="17" t="s">
        <v>688</v>
      </c>
      <c r="B839" s="12">
        <f>XFD840</f>
        <v>2658</v>
      </c>
    </row>
    <row r="840" s="5" customFormat="1" ht="17.100000000000001" customHeight="1">
      <c r="A840" s="18" t="s">
        <v>689</v>
      </c>
      <c r="B840" s="12">
        <v>2658</v>
      </c>
    </row>
    <row r="841" s="5" customFormat="1" ht="17.100000000000001" customHeight="1">
      <c r="A841" s="17" t="s">
        <v>690</v>
      </c>
      <c r="B841" s="12">
        <f>SUM(XFD842:XFD843)</f>
        <v>72917</v>
      </c>
    </row>
    <row r="842" s="5" customFormat="1" ht="17.100000000000001" customHeight="1">
      <c r="A842" s="18" t="s">
        <v>691</v>
      </c>
      <c r="B842" s="12">
        <v>16309</v>
      </c>
    </row>
    <row r="843" s="5" customFormat="1" ht="17.100000000000001" customHeight="1">
      <c r="A843" s="18" t="s">
        <v>692</v>
      </c>
      <c r="B843" s="12">
        <v>56608</v>
      </c>
    </row>
    <row r="844" s="5" customFormat="1" ht="17.100000000000001" customHeight="1">
      <c r="A844" s="17" t="s">
        <v>693</v>
      </c>
      <c r="B844" s="12">
        <f>XFD845</f>
        <v>23669</v>
      </c>
    </row>
    <row r="845" s="5" customFormat="1" ht="17.100000000000001" customHeight="1">
      <c r="A845" s="18" t="s">
        <v>694</v>
      </c>
      <c r="B845" s="12">
        <v>23669</v>
      </c>
    </row>
    <row r="846" s="5" customFormat="1" ht="17.100000000000001" customHeight="1">
      <c r="A846" s="17" t="s">
        <v>695</v>
      </c>
      <c r="B846" s="12">
        <f>XFD847</f>
        <v>823</v>
      </c>
    </row>
    <row r="847" s="5" customFormat="1" ht="17.100000000000001" customHeight="1">
      <c r="A847" s="18" t="s">
        <v>696</v>
      </c>
      <c r="B847" s="12">
        <v>823</v>
      </c>
    </row>
    <row r="848" s="5" customFormat="1" ht="17.100000000000001" customHeight="1">
      <c r="A848" s="17" t="s">
        <v>697</v>
      </c>
      <c r="B848" s="12">
        <f>XFD849</f>
        <v>18572</v>
      </c>
    </row>
    <row r="849" s="5" customFormat="1" ht="17.100000000000001" customHeight="1">
      <c r="A849" s="18" t="s">
        <v>698</v>
      </c>
      <c r="B849" s="12">
        <v>18572</v>
      </c>
    </row>
    <row r="850" s="5" customFormat="1" ht="17.100000000000001" customHeight="1">
      <c r="A850" s="17" t="s">
        <v>699</v>
      </c>
      <c r="B850" s="12">
        <f>SUM(XFD851,XFD877,XFD899,XFD927,XFD938,XFD945,XFD951,XFD954)</f>
        <v>255063</v>
      </c>
    </row>
    <row r="851" s="5" customFormat="1" ht="17.100000000000001" customHeight="1">
      <c r="A851" s="17" t="s">
        <v>700</v>
      </c>
      <c r="B851" s="12">
        <f>SUM(XFD852:XFD876)</f>
        <v>98414</v>
      </c>
    </row>
    <row r="852" s="5" customFormat="1" ht="17.100000000000001" customHeight="1">
      <c r="A852" s="18" t="s">
        <v>68</v>
      </c>
      <c r="B852" s="12">
        <v>7123</v>
      </c>
    </row>
    <row r="853" s="5" customFormat="1" ht="17.100000000000001" customHeight="1">
      <c r="A853" s="18" t="s">
        <v>69</v>
      </c>
      <c r="B853" s="12">
        <v>149</v>
      </c>
    </row>
    <row r="854" s="5" customFormat="1" ht="17.100000000000001" customHeight="1">
      <c r="A854" s="18" t="s">
        <v>70</v>
      </c>
      <c r="B854" s="12">
        <v>0</v>
      </c>
    </row>
    <row r="855" s="5" customFormat="1" ht="17.100000000000001" customHeight="1">
      <c r="A855" s="18" t="s">
        <v>77</v>
      </c>
      <c r="B855" s="12">
        <v>4845</v>
      </c>
    </row>
    <row r="856" s="5" customFormat="1" ht="17.100000000000001" customHeight="1">
      <c r="A856" s="18" t="s">
        <v>701</v>
      </c>
      <c r="B856" s="12">
        <v>106</v>
      </c>
    </row>
    <row r="857" s="5" customFormat="1" ht="17.100000000000001" customHeight="1">
      <c r="A857" s="18" t="s">
        <v>702</v>
      </c>
      <c r="B857" s="12">
        <v>3041</v>
      </c>
    </row>
    <row r="858" s="5" customFormat="1" ht="17.100000000000001" customHeight="1">
      <c r="A858" s="18" t="s">
        <v>703</v>
      </c>
      <c r="B858" s="12">
        <v>5878</v>
      </c>
    </row>
    <row r="859" s="5" customFormat="1" ht="17.100000000000001" customHeight="1">
      <c r="A859" s="18" t="s">
        <v>704</v>
      </c>
      <c r="B859" s="12">
        <v>466</v>
      </c>
    </row>
    <row r="860" s="5" customFormat="1" ht="17.100000000000001" customHeight="1">
      <c r="A860" s="18" t="s">
        <v>705</v>
      </c>
      <c r="B860" s="12">
        <v>236</v>
      </c>
    </row>
    <row r="861" s="5" customFormat="1" ht="17.100000000000001" customHeight="1">
      <c r="A861" s="18" t="s">
        <v>706</v>
      </c>
      <c r="B861" s="12">
        <v>50</v>
      </c>
    </row>
    <row r="862" s="5" customFormat="1" ht="17.100000000000001" customHeight="1">
      <c r="A862" s="18" t="s">
        <v>707</v>
      </c>
      <c r="B862" s="12">
        <v>1511</v>
      </c>
    </row>
    <row r="863" s="5" customFormat="1" ht="17.100000000000001" customHeight="1">
      <c r="A863" s="18" t="s">
        <v>708</v>
      </c>
      <c r="B863" s="12">
        <v>0</v>
      </c>
    </row>
    <row r="864" s="5" customFormat="1" ht="17.100000000000001" customHeight="1">
      <c r="A864" s="18" t="s">
        <v>709</v>
      </c>
      <c r="B864" s="12">
        <v>2250</v>
      </c>
    </row>
    <row r="865" s="5" customFormat="1" ht="17.100000000000001" customHeight="1">
      <c r="A865" s="18" t="s">
        <v>710</v>
      </c>
      <c r="B865" s="12">
        <v>974</v>
      </c>
    </row>
    <row r="866" s="5" customFormat="1" ht="17.100000000000001" customHeight="1">
      <c r="A866" s="18" t="s">
        <v>711</v>
      </c>
      <c r="B866" s="12">
        <v>0</v>
      </c>
    </row>
    <row r="867" s="5" customFormat="1" ht="17.100000000000001" customHeight="1">
      <c r="A867" s="18" t="s">
        <v>712</v>
      </c>
      <c r="B867" s="12">
        <v>33159</v>
      </c>
    </row>
    <row r="868" s="5" customFormat="1" ht="17.100000000000001" customHeight="1">
      <c r="A868" s="18" t="s">
        <v>713</v>
      </c>
      <c r="B868" s="12">
        <v>492</v>
      </c>
    </row>
    <row r="869" s="5" customFormat="1" ht="17.100000000000001" customHeight="1">
      <c r="A869" s="18" t="s">
        <v>714</v>
      </c>
      <c r="B869" s="12">
        <v>1542</v>
      </c>
    </row>
    <row r="870" s="5" customFormat="1" ht="17.100000000000001" customHeight="1">
      <c r="A870" s="18" t="s">
        <v>715</v>
      </c>
      <c r="B870" s="12">
        <v>147</v>
      </c>
    </row>
    <row r="871" s="5" customFormat="1" ht="17.100000000000001" customHeight="1">
      <c r="A871" s="18" t="s">
        <v>716</v>
      </c>
      <c r="B871" s="12">
        <v>3720</v>
      </c>
    </row>
    <row r="872" s="5" customFormat="1" ht="16.899999999999999" customHeight="1">
      <c r="A872" s="18" t="s">
        <v>717</v>
      </c>
      <c r="B872" s="12">
        <v>343</v>
      </c>
    </row>
    <row r="873" s="5" customFormat="1" ht="17.100000000000001" customHeight="1">
      <c r="A873" s="18" t="s">
        <v>718</v>
      </c>
      <c r="B873" s="12">
        <v>353</v>
      </c>
    </row>
    <row r="874" s="5" customFormat="1" ht="17.100000000000001" customHeight="1">
      <c r="A874" s="18" t="s">
        <v>719</v>
      </c>
      <c r="B874" s="12">
        <v>38</v>
      </c>
    </row>
    <row r="875" s="5" customFormat="1" ht="17.100000000000001" customHeight="1">
      <c r="A875" s="18" t="s">
        <v>720</v>
      </c>
      <c r="B875" s="12">
        <v>24800</v>
      </c>
    </row>
    <row r="876" s="5" customFormat="1" ht="17.100000000000001" customHeight="1">
      <c r="A876" s="18" t="s">
        <v>721</v>
      </c>
      <c r="B876" s="12">
        <v>7191</v>
      </c>
    </row>
    <row r="877" s="5" customFormat="1" ht="17.100000000000001" customHeight="1">
      <c r="A877" s="17" t="s">
        <v>722</v>
      </c>
      <c r="B877" s="12">
        <f>SUM(XFD878:XFD898)</f>
        <v>21215</v>
      </c>
    </row>
    <row r="878" s="5" customFormat="1" ht="17.100000000000001" customHeight="1">
      <c r="A878" s="18" t="s">
        <v>68</v>
      </c>
      <c r="B878" s="12">
        <v>1754</v>
      </c>
    </row>
    <row r="879" s="5" customFormat="1" ht="17.100000000000001" customHeight="1">
      <c r="A879" s="18" t="s">
        <v>69</v>
      </c>
      <c r="B879" s="12">
        <v>76</v>
      </c>
    </row>
    <row r="880" s="5" customFormat="1" ht="17.100000000000001" customHeight="1">
      <c r="A880" s="18" t="s">
        <v>70</v>
      </c>
      <c r="B880" s="12">
        <v>0</v>
      </c>
    </row>
    <row r="881" s="5" customFormat="1" ht="17.100000000000001" customHeight="1">
      <c r="A881" s="18" t="s">
        <v>723</v>
      </c>
      <c r="B881" s="12">
        <v>5308</v>
      </c>
    </row>
    <row r="882" s="5" customFormat="1" ht="17.100000000000001" customHeight="1">
      <c r="A882" s="18" t="s">
        <v>724</v>
      </c>
      <c r="B882" s="12">
        <v>3295</v>
      </c>
    </row>
    <row r="883" s="5" customFormat="1" ht="17.100000000000001" customHeight="1">
      <c r="A883" s="18" t="s">
        <v>725</v>
      </c>
      <c r="B883" s="12">
        <v>53</v>
      </c>
    </row>
    <row r="884" s="5" customFormat="1" ht="17.100000000000001" customHeight="1">
      <c r="A884" s="18" t="s">
        <v>726</v>
      </c>
      <c r="B884" s="12">
        <v>5422</v>
      </c>
    </row>
    <row r="885" s="5" customFormat="1" ht="17.100000000000001" customHeight="1">
      <c r="A885" s="18" t="s">
        <v>727</v>
      </c>
      <c r="B885" s="12">
        <v>3251</v>
      </c>
    </row>
    <row r="886" s="5" customFormat="1" ht="17.100000000000001" customHeight="1">
      <c r="A886" s="18" t="s">
        <v>728</v>
      </c>
      <c r="B886" s="12">
        <v>91</v>
      </c>
    </row>
    <row r="887" s="5" customFormat="1" ht="17.100000000000001" customHeight="1">
      <c r="A887" s="18" t="s">
        <v>729</v>
      </c>
      <c r="B887" s="12">
        <v>317</v>
      </c>
    </row>
    <row r="888" s="5" customFormat="1" ht="17.100000000000001" customHeight="1">
      <c r="A888" s="18" t="s">
        <v>730</v>
      </c>
      <c r="B888" s="12">
        <v>0</v>
      </c>
    </row>
    <row r="889" s="5" customFormat="1" ht="17.100000000000001" customHeight="1">
      <c r="A889" s="18" t="s">
        <v>731</v>
      </c>
      <c r="B889" s="12">
        <v>0</v>
      </c>
    </row>
    <row r="890" s="5" customFormat="1" ht="17.100000000000001" customHeight="1">
      <c r="A890" s="18" t="s">
        <v>732</v>
      </c>
      <c r="B890" s="12">
        <v>0</v>
      </c>
    </row>
    <row r="891" s="5" customFormat="1" ht="17.100000000000001" customHeight="1">
      <c r="A891" s="18" t="s">
        <v>733</v>
      </c>
      <c r="B891" s="12">
        <v>50</v>
      </c>
    </row>
    <row r="892" s="5" customFormat="1" ht="17.100000000000001" customHeight="1">
      <c r="A892" s="18" t="s">
        <v>734</v>
      </c>
      <c r="B892" s="12">
        <v>0</v>
      </c>
    </row>
    <row r="893" s="5" customFormat="1" ht="17.100000000000001" customHeight="1">
      <c r="A893" s="18" t="s">
        <v>735</v>
      </c>
      <c r="B893" s="12">
        <v>0</v>
      </c>
    </row>
    <row r="894" s="5" customFormat="1" ht="17.100000000000001" customHeight="1">
      <c r="A894" s="18" t="s">
        <v>736</v>
      </c>
      <c r="B894" s="12">
        <v>170</v>
      </c>
    </row>
    <row r="895" s="5" customFormat="1" ht="17.100000000000001" customHeight="1">
      <c r="A895" s="18" t="s">
        <v>737</v>
      </c>
      <c r="B895" s="12">
        <v>937</v>
      </c>
    </row>
    <row r="896" s="5" customFormat="1" ht="17.100000000000001" customHeight="1">
      <c r="A896" s="18" t="s">
        <v>738</v>
      </c>
      <c r="B896" s="12">
        <v>108</v>
      </c>
    </row>
    <row r="897" s="5" customFormat="1" ht="17.100000000000001" customHeight="1">
      <c r="A897" s="18" t="s">
        <v>707</v>
      </c>
      <c r="B897" s="12">
        <v>36</v>
      </c>
    </row>
    <row r="898" s="5" customFormat="1" ht="17.100000000000001" customHeight="1">
      <c r="A898" s="18" t="s">
        <v>739</v>
      </c>
      <c r="B898" s="12">
        <v>347</v>
      </c>
    </row>
    <row r="899" s="5" customFormat="1" ht="17.100000000000001" customHeight="1">
      <c r="A899" s="17" t="s">
        <v>740</v>
      </c>
      <c r="B899" s="12">
        <f>SUM(XFD900:XFD926)</f>
        <v>39679</v>
      </c>
    </row>
    <row r="900" s="5" customFormat="1" ht="17.100000000000001" customHeight="1">
      <c r="A900" s="18" t="s">
        <v>68</v>
      </c>
      <c r="B900" s="12">
        <v>3867</v>
      </c>
    </row>
    <row r="901" s="5" customFormat="1" ht="17.100000000000001" customHeight="1">
      <c r="A901" s="18" t="s">
        <v>69</v>
      </c>
      <c r="B901" s="12">
        <v>54</v>
      </c>
    </row>
    <row r="902" s="5" customFormat="1" ht="17.100000000000001" customHeight="1">
      <c r="A902" s="18" t="s">
        <v>70</v>
      </c>
      <c r="B902" s="12">
        <v>0</v>
      </c>
    </row>
    <row r="903" s="5" customFormat="1" ht="17.100000000000001" customHeight="1">
      <c r="A903" s="18" t="s">
        <v>741</v>
      </c>
      <c r="B903" s="12">
        <v>2186</v>
      </c>
    </row>
    <row r="904" s="5" customFormat="1" ht="17.100000000000001" customHeight="1">
      <c r="A904" s="18" t="s">
        <v>742</v>
      </c>
      <c r="B904" s="12">
        <v>4284</v>
      </c>
    </row>
    <row r="905" s="5" customFormat="1" ht="17.100000000000001" customHeight="1">
      <c r="A905" s="18" t="s">
        <v>743</v>
      </c>
      <c r="B905" s="12">
        <v>9361</v>
      </c>
    </row>
    <row r="906" s="5" customFormat="1" ht="17.100000000000001" customHeight="1">
      <c r="A906" s="18" t="s">
        <v>744</v>
      </c>
      <c r="B906" s="12">
        <v>0</v>
      </c>
    </row>
    <row r="907" s="5" customFormat="1" ht="17.100000000000001" customHeight="1">
      <c r="A907" s="18" t="s">
        <v>745</v>
      </c>
      <c r="B907" s="12">
        <v>54</v>
      </c>
    </row>
    <row r="908" s="5" customFormat="1" ht="17.100000000000001" customHeight="1">
      <c r="A908" s="18" t="s">
        <v>746</v>
      </c>
      <c r="B908" s="12">
        <v>451</v>
      </c>
    </row>
    <row r="909" s="5" customFormat="1" ht="17.100000000000001" customHeight="1">
      <c r="A909" s="18" t="s">
        <v>747</v>
      </c>
      <c r="B909" s="12">
        <v>785</v>
      </c>
    </row>
    <row r="910" s="5" customFormat="1" ht="17.100000000000001" customHeight="1">
      <c r="A910" s="18" t="s">
        <v>748</v>
      </c>
      <c r="B910" s="12">
        <v>786</v>
      </c>
    </row>
    <row r="911" s="5" customFormat="1" ht="17.100000000000001" customHeight="1">
      <c r="A911" s="18" t="s">
        <v>749</v>
      </c>
      <c r="B911" s="12">
        <v>7</v>
      </c>
    </row>
    <row r="912" s="5" customFormat="1" ht="17.100000000000001" customHeight="1">
      <c r="A912" s="18" t="s">
        <v>750</v>
      </c>
      <c r="B912" s="12">
        <v>125</v>
      </c>
    </row>
    <row r="913" s="5" customFormat="1" ht="17.100000000000001" customHeight="1">
      <c r="A913" s="18" t="s">
        <v>751</v>
      </c>
      <c r="B913" s="12">
        <v>863</v>
      </c>
    </row>
    <row r="914" s="5" customFormat="1" ht="17.100000000000001" customHeight="1">
      <c r="A914" s="18" t="s">
        <v>752</v>
      </c>
      <c r="B914" s="12">
        <v>1728</v>
      </c>
    </row>
    <row r="915" s="5" customFormat="1" ht="17.100000000000001" customHeight="1">
      <c r="A915" s="18" t="s">
        <v>753</v>
      </c>
      <c r="B915" s="12">
        <v>673</v>
      </c>
    </row>
    <row r="916" s="5" customFormat="1" ht="17.100000000000001" customHeight="1">
      <c r="A916" s="18" t="s">
        <v>754</v>
      </c>
      <c r="B916" s="12">
        <v>138</v>
      </c>
    </row>
    <row r="917" s="5" customFormat="1" ht="17.100000000000001" customHeight="1">
      <c r="A917" s="18" t="s">
        <v>755</v>
      </c>
      <c r="B917" s="12">
        <v>0</v>
      </c>
    </row>
    <row r="918" s="5" customFormat="1" ht="17.100000000000001" customHeight="1">
      <c r="A918" s="18" t="s">
        <v>756</v>
      </c>
      <c r="B918" s="12">
        <v>2116</v>
      </c>
    </row>
    <row r="919" s="5" customFormat="1" ht="17.100000000000001" customHeight="1">
      <c r="A919" s="18" t="s">
        <v>757</v>
      </c>
      <c r="B919" s="12">
        <v>6347</v>
      </c>
    </row>
    <row r="920" s="5" customFormat="1" ht="17.100000000000001" customHeight="1">
      <c r="A920" s="18" t="s">
        <v>758</v>
      </c>
      <c r="B920" s="12">
        <v>58</v>
      </c>
    </row>
    <row r="921" s="5" customFormat="1" ht="17.100000000000001" customHeight="1">
      <c r="A921" s="18" t="s">
        <v>734</v>
      </c>
      <c r="B921" s="12">
        <v>0</v>
      </c>
    </row>
    <row r="922" s="5" customFormat="1" ht="17.100000000000001" customHeight="1">
      <c r="A922" s="18" t="s">
        <v>759</v>
      </c>
      <c r="B922" s="12">
        <v>100</v>
      </c>
    </row>
    <row r="923" s="5" customFormat="1" ht="17.100000000000001" customHeight="1">
      <c r="A923" s="18" t="s">
        <v>760</v>
      </c>
      <c r="B923" s="12">
        <v>1139</v>
      </c>
    </row>
    <row r="924" s="5" customFormat="1" ht="16.899999999999999" customHeight="1">
      <c r="A924" s="18" t="s">
        <v>761</v>
      </c>
      <c r="B924" s="12">
        <v>0</v>
      </c>
    </row>
    <row r="925" s="5" customFormat="1" ht="16.899999999999999" customHeight="1">
      <c r="A925" s="18" t="s">
        <v>762</v>
      </c>
      <c r="B925" s="12">
        <v>0</v>
      </c>
    </row>
    <row r="926" s="5" customFormat="1" ht="17.100000000000001" customHeight="1">
      <c r="A926" s="18" t="s">
        <v>763</v>
      </c>
      <c r="B926" s="12">
        <v>4557</v>
      </c>
    </row>
    <row r="927" s="5" customFormat="1" ht="17.100000000000001" customHeight="1">
      <c r="A927" s="17" t="s">
        <v>764</v>
      </c>
      <c r="B927" s="12">
        <f>SUM(XFD928:XFD937)</f>
        <v>53991</v>
      </c>
    </row>
    <row r="928" s="5" customFormat="1" ht="17.100000000000001" customHeight="1">
      <c r="A928" s="18" t="s">
        <v>68</v>
      </c>
      <c r="B928" s="12">
        <v>862</v>
      </c>
    </row>
    <row r="929" s="5" customFormat="1" ht="17.100000000000001" customHeight="1">
      <c r="A929" s="18" t="s">
        <v>69</v>
      </c>
      <c r="B929" s="12">
        <v>990</v>
      </c>
    </row>
    <row r="930" s="5" customFormat="1" ht="17.100000000000001" customHeight="1">
      <c r="A930" s="18" t="s">
        <v>70</v>
      </c>
      <c r="B930" s="12">
        <v>0</v>
      </c>
    </row>
    <row r="931" s="5" customFormat="1" ht="17.100000000000001" customHeight="1">
      <c r="A931" s="18" t="s">
        <v>765</v>
      </c>
      <c r="B931" s="12">
        <v>12408</v>
      </c>
    </row>
    <row r="932" s="5" customFormat="1" ht="17.100000000000001" customHeight="1">
      <c r="A932" s="18" t="s">
        <v>766</v>
      </c>
      <c r="B932" s="12">
        <v>7888</v>
      </c>
    </row>
    <row r="933" s="5" customFormat="1" ht="17.100000000000001" customHeight="1">
      <c r="A933" s="18" t="s">
        <v>767</v>
      </c>
      <c r="B933" s="12">
        <v>974</v>
      </c>
    </row>
    <row r="934" s="5" customFormat="1" ht="17.100000000000001" customHeight="1">
      <c r="A934" s="18" t="s">
        <v>768</v>
      </c>
      <c r="B934" s="12">
        <v>3448</v>
      </c>
    </row>
    <row r="935" s="5" customFormat="1" ht="17.100000000000001" customHeight="1">
      <c r="A935" s="18" t="s">
        <v>769</v>
      </c>
      <c r="B935" s="12">
        <v>0</v>
      </c>
    </row>
    <row r="936" s="5" customFormat="1" ht="17.100000000000001" customHeight="1">
      <c r="A936" s="18" t="s">
        <v>77</v>
      </c>
      <c r="B936" s="12">
        <v>78</v>
      </c>
    </row>
    <row r="937" s="5" customFormat="1" ht="17.100000000000001" customHeight="1">
      <c r="A937" s="18" t="s">
        <v>770</v>
      </c>
      <c r="B937" s="12">
        <v>27343</v>
      </c>
    </row>
    <row r="938" s="5" customFormat="1" ht="17.100000000000001" customHeight="1">
      <c r="A938" s="17" t="s">
        <v>771</v>
      </c>
      <c r="B938" s="12">
        <f>SUM(XFD939:XFD944)</f>
        <v>19007</v>
      </c>
    </row>
    <row r="939" s="5" customFormat="1" ht="17.100000000000001" customHeight="1">
      <c r="A939" s="18" t="s">
        <v>772</v>
      </c>
      <c r="B939" s="12">
        <v>5413</v>
      </c>
    </row>
    <row r="940" s="5" customFormat="1" ht="17.100000000000001" customHeight="1">
      <c r="A940" s="18" t="s">
        <v>773</v>
      </c>
      <c r="B940" s="12">
        <v>0</v>
      </c>
    </row>
    <row r="941" s="5" customFormat="1" ht="17.100000000000001" customHeight="1">
      <c r="A941" s="18" t="s">
        <v>774</v>
      </c>
      <c r="B941" s="12">
        <v>8789</v>
      </c>
    </row>
    <row r="942" s="5" customFormat="1" ht="17.100000000000001" customHeight="1">
      <c r="A942" s="18" t="s">
        <v>775</v>
      </c>
      <c r="B942" s="12">
        <v>355</v>
      </c>
    </row>
    <row r="943" s="5" customFormat="1" ht="17.100000000000001" customHeight="1">
      <c r="A943" s="18" t="s">
        <v>776</v>
      </c>
      <c r="B943" s="12">
        <v>861</v>
      </c>
    </row>
    <row r="944" s="5" customFormat="1" ht="17.100000000000001" customHeight="1">
      <c r="A944" s="18" t="s">
        <v>777</v>
      </c>
      <c r="B944" s="12">
        <v>3589</v>
      </c>
    </row>
    <row r="945" s="5" customFormat="1" ht="17.100000000000001" customHeight="1">
      <c r="A945" s="17" t="s">
        <v>778</v>
      </c>
      <c r="B945" s="12">
        <f>SUM(XFD946:XFD950)</f>
        <v>16031</v>
      </c>
    </row>
    <row r="946" s="5" customFormat="1" ht="17.100000000000001" customHeight="1">
      <c r="A946" s="18" t="s">
        <v>779</v>
      </c>
      <c r="B946" s="12">
        <v>0</v>
      </c>
    </row>
    <row r="947" s="5" customFormat="1" ht="17.100000000000001" customHeight="1">
      <c r="A947" s="18" t="s">
        <v>780</v>
      </c>
      <c r="B947" s="12">
        <v>11134</v>
      </c>
    </row>
    <row r="948" s="5" customFormat="1" ht="17.100000000000001" customHeight="1">
      <c r="A948" s="18" t="s">
        <v>781</v>
      </c>
      <c r="B948" s="12">
        <v>2253</v>
      </c>
    </row>
    <row r="949" s="5" customFormat="1" ht="17.100000000000001" customHeight="1">
      <c r="A949" s="18" t="s">
        <v>782</v>
      </c>
      <c r="B949" s="12">
        <v>0</v>
      </c>
    </row>
    <row r="950" s="5" customFormat="1" ht="17.100000000000001" customHeight="1">
      <c r="A950" s="18" t="s">
        <v>783</v>
      </c>
      <c r="B950" s="12">
        <v>2644</v>
      </c>
    </row>
    <row r="951" s="5" customFormat="1" ht="17.100000000000001" customHeight="1">
      <c r="A951" s="17" t="s">
        <v>784</v>
      </c>
      <c r="B951" s="12">
        <f>SUM(XFD952:XFD953)</f>
        <v>4313</v>
      </c>
    </row>
    <row r="952" s="5" customFormat="1" ht="17.100000000000001" customHeight="1">
      <c r="A952" s="18" t="s">
        <v>785</v>
      </c>
      <c r="B952" s="12">
        <v>592</v>
      </c>
    </row>
    <row r="953" s="5" customFormat="1" ht="17.100000000000001" customHeight="1">
      <c r="A953" s="18" t="s">
        <v>786</v>
      </c>
      <c r="B953" s="12">
        <v>3721</v>
      </c>
    </row>
    <row r="954" s="5" customFormat="1" ht="17.100000000000001" customHeight="1">
      <c r="A954" s="17" t="s">
        <v>787</v>
      </c>
      <c r="B954" s="12">
        <f>XFD955+XFD956</f>
        <v>2413</v>
      </c>
    </row>
    <row r="955" s="5" customFormat="1" ht="17.100000000000001" customHeight="1">
      <c r="A955" s="18" t="s">
        <v>788</v>
      </c>
      <c r="B955" s="12">
        <v>262</v>
      </c>
    </row>
    <row r="956" s="5" customFormat="1" ht="17.100000000000001" customHeight="1">
      <c r="A956" s="18" t="s">
        <v>789</v>
      </c>
      <c r="B956" s="12">
        <v>2151</v>
      </c>
    </row>
    <row r="957" s="5" customFormat="1" ht="17.100000000000001" customHeight="1">
      <c r="A957" s="17" t="s">
        <v>790</v>
      </c>
      <c r="B957" s="12">
        <f>SUM(XFD958,XFD980,XFD990,XFD1000,XFD1007,XFD1012)</f>
        <v>100090</v>
      </c>
    </row>
    <row r="958" s="5" customFormat="1" ht="17.100000000000001" customHeight="1">
      <c r="A958" s="17" t="s">
        <v>791</v>
      </c>
      <c r="B958" s="12">
        <f>SUM(XFD959:XFD979)</f>
        <v>88670</v>
      </c>
    </row>
    <row r="959" s="5" customFormat="1" ht="17.100000000000001" customHeight="1">
      <c r="A959" s="18" t="s">
        <v>68</v>
      </c>
      <c r="B959" s="12">
        <v>6013</v>
      </c>
    </row>
    <row r="960" s="5" customFormat="1" ht="17.100000000000001" customHeight="1">
      <c r="A960" s="18" t="s">
        <v>69</v>
      </c>
      <c r="B960" s="12">
        <v>1109</v>
      </c>
    </row>
    <row r="961" s="5" customFormat="1" ht="17.100000000000001" customHeight="1">
      <c r="A961" s="18" t="s">
        <v>70</v>
      </c>
      <c r="B961" s="12">
        <v>0</v>
      </c>
    </row>
    <row r="962" s="5" customFormat="1" ht="17.100000000000001" customHeight="1">
      <c r="A962" s="18" t="s">
        <v>792</v>
      </c>
      <c r="B962" s="12">
        <v>54555</v>
      </c>
    </row>
    <row r="963" s="5" customFormat="1" ht="17.100000000000001" customHeight="1">
      <c r="A963" s="18" t="s">
        <v>793</v>
      </c>
      <c r="B963" s="12">
        <v>18031</v>
      </c>
    </row>
    <row r="964" s="5" customFormat="1" ht="17.100000000000001" customHeight="1">
      <c r="A964" s="18" t="s">
        <v>794</v>
      </c>
      <c r="B964" s="12">
        <v>65</v>
      </c>
    </row>
    <row r="965" s="5" customFormat="1" ht="17.100000000000001" customHeight="1">
      <c r="A965" s="18" t="s">
        <v>795</v>
      </c>
      <c r="B965" s="12">
        <v>0</v>
      </c>
    </row>
    <row r="966" s="5" customFormat="1" ht="17.100000000000001" customHeight="1">
      <c r="A966" s="18" t="s">
        <v>796</v>
      </c>
      <c r="B966" s="12">
        <v>1097</v>
      </c>
    </row>
    <row r="967" s="5" customFormat="1" ht="17.100000000000001" customHeight="1">
      <c r="A967" s="18" t="s">
        <v>797</v>
      </c>
      <c r="B967" s="12">
        <v>5120</v>
      </c>
    </row>
    <row r="968" s="5" customFormat="1" ht="17.100000000000001" customHeight="1">
      <c r="A968" s="18" t="s">
        <v>798</v>
      </c>
      <c r="B968" s="12">
        <v>0</v>
      </c>
    </row>
    <row r="969" s="5" customFormat="1" ht="17.100000000000001" customHeight="1">
      <c r="A969" s="18" t="s">
        <v>799</v>
      </c>
      <c r="B969" s="12">
        <v>11</v>
      </c>
    </row>
    <row r="970" s="5" customFormat="1" ht="17.100000000000001" customHeight="1">
      <c r="A970" s="18" t="s">
        <v>800</v>
      </c>
      <c r="B970" s="12">
        <v>8</v>
      </c>
    </row>
    <row r="971" s="5" customFormat="1" ht="17.100000000000001" customHeight="1">
      <c r="A971" s="18" t="s">
        <v>801</v>
      </c>
      <c r="B971" s="12">
        <v>0</v>
      </c>
    </row>
    <row r="972" s="5" customFormat="1" ht="17.100000000000001" customHeight="1">
      <c r="A972" s="18" t="s">
        <v>802</v>
      </c>
      <c r="B972" s="12">
        <v>0</v>
      </c>
    </row>
    <row r="973" s="5" customFormat="1" ht="17.100000000000001" customHeight="1">
      <c r="A973" s="18" t="s">
        <v>803</v>
      </c>
      <c r="B973" s="12">
        <v>0</v>
      </c>
    </row>
    <row r="974" s="5" customFormat="1" ht="17.100000000000001" customHeight="1">
      <c r="A974" s="18" t="s">
        <v>804</v>
      </c>
      <c r="B974" s="12">
        <v>0</v>
      </c>
    </row>
    <row r="975" s="5" customFormat="1" ht="17.100000000000001" customHeight="1">
      <c r="A975" s="18" t="s">
        <v>805</v>
      </c>
      <c r="B975" s="12">
        <v>9</v>
      </c>
    </row>
    <row r="976" s="5" customFormat="1" ht="17.100000000000001" customHeight="1">
      <c r="A976" s="18" t="s">
        <v>806</v>
      </c>
      <c r="B976" s="12">
        <v>0</v>
      </c>
    </row>
    <row r="977" s="5" customFormat="1" ht="17.100000000000001" customHeight="1">
      <c r="A977" s="18" t="s">
        <v>807</v>
      </c>
      <c r="B977" s="12">
        <v>136</v>
      </c>
    </row>
    <row r="978" s="5" customFormat="1" ht="17.100000000000001" customHeight="1">
      <c r="A978" s="18" t="s">
        <v>808</v>
      </c>
      <c r="B978" s="12">
        <v>0</v>
      </c>
    </row>
    <row r="979" s="5" customFormat="1" ht="17.100000000000001" customHeight="1">
      <c r="A979" s="18" t="s">
        <v>809</v>
      </c>
      <c r="B979" s="12">
        <v>2516</v>
      </c>
    </row>
    <row r="980" s="5" customFormat="1" ht="17.100000000000001" customHeight="1">
      <c r="A980" s="17" t="s">
        <v>810</v>
      </c>
      <c r="B980" s="12">
        <f>SUM(XFD981:XFD989)</f>
        <v>80</v>
      </c>
    </row>
    <row r="981" s="5" customFormat="1" ht="17.100000000000001" customHeight="1">
      <c r="A981" s="18" t="s">
        <v>68</v>
      </c>
      <c r="B981" s="12">
        <v>0</v>
      </c>
    </row>
    <row r="982" s="5" customFormat="1" ht="17.100000000000001" customHeight="1">
      <c r="A982" s="18" t="s">
        <v>69</v>
      </c>
      <c r="B982" s="12">
        <v>0</v>
      </c>
    </row>
    <row r="983" s="5" customFormat="1" ht="17.100000000000001" customHeight="1">
      <c r="A983" s="18" t="s">
        <v>70</v>
      </c>
      <c r="B983" s="12">
        <v>0</v>
      </c>
    </row>
    <row r="984" s="5" customFormat="1" ht="17.100000000000001" customHeight="1">
      <c r="A984" s="18" t="s">
        <v>811</v>
      </c>
      <c r="B984" s="12">
        <v>80</v>
      </c>
    </row>
    <row r="985" s="5" customFormat="1" ht="17.100000000000001" customHeight="1">
      <c r="A985" s="18" t="s">
        <v>812</v>
      </c>
      <c r="B985" s="12">
        <v>0</v>
      </c>
    </row>
    <row r="986" s="5" customFormat="1" ht="17.100000000000001" customHeight="1">
      <c r="A986" s="18" t="s">
        <v>813</v>
      </c>
      <c r="B986" s="12">
        <v>0</v>
      </c>
    </row>
    <row r="987" s="5" customFormat="1" ht="17.100000000000001" customHeight="1">
      <c r="A987" s="18" t="s">
        <v>814</v>
      </c>
      <c r="B987" s="12">
        <v>0</v>
      </c>
    </row>
    <row r="988" s="5" customFormat="1" ht="17.100000000000001" customHeight="1">
      <c r="A988" s="18" t="s">
        <v>815</v>
      </c>
      <c r="B988" s="12">
        <v>0</v>
      </c>
    </row>
    <row r="989" s="5" customFormat="1" ht="17.100000000000001" customHeight="1">
      <c r="A989" s="18" t="s">
        <v>816</v>
      </c>
      <c r="B989" s="12">
        <v>0</v>
      </c>
    </row>
    <row r="990" s="5" customFormat="1" ht="17.100000000000001" customHeight="1">
      <c r="A990" s="17" t="s">
        <v>817</v>
      </c>
      <c r="B990" s="12">
        <f>SUM(XFD991:XFD999)</f>
        <v>0</v>
      </c>
    </row>
    <row r="991" s="5" customFormat="1" ht="17.100000000000001" customHeight="1">
      <c r="A991" s="18" t="s">
        <v>68</v>
      </c>
      <c r="B991" s="12">
        <v>0</v>
      </c>
    </row>
    <row r="992" s="5" customFormat="1" ht="17.100000000000001" customHeight="1">
      <c r="A992" s="18" t="s">
        <v>69</v>
      </c>
      <c r="B992" s="12">
        <v>0</v>
      </c>
    </row>
    <row r="993" s="5" customFormat="1" ht="17.100000000000001" customHeight="1">
      <c r="A993" s="18" t="s">
        <v>70</v>
      </c>
      <c r="B993" s="12">
        <v>0</v>
      </c>
    </row>
    <row r="994" s="5" customFormat="1" ht="17.100000000000001" customHeight="1">
      <c r="A994" s="18" t="s">
        <v>818</v>
      </c>
      <c r="B994" s="12">
        <v>0</v>
      </c>
    </row>
    <row r="995" s="5" customFormat="1" ht="17.100000000000001" customHeight="1">
      <c r="A995" s="18" t="s">
        <v>819</v>
      </c>
      <c r="B995" s="12">
        <v>0</v>
      </c>
    </row>
    <row r="996" s="5" customFormat="1" ht="17.100000000000001" customHeight="1">
      <c r="A996" s="18" t="s">
        <v>820</v>
      </c>
      <c r="B996" s="12">
        <v>0</v>
      </c>
    </row>
    <row r="997" s="5" customFormat="1" ht="17.100000000000001" customHeight="1">
      <c r="A997" s="18" t="s">
        <v>821</v>
      </c>
      <c r="B997" s="12">
        <v>0</v>
      </c>
    </row>
    <row r="998" s="5" customFormat="1" ht="17.100000000000001" customHeight="1">
      <c r="A998" s="18" t="s">
        <v>822</v>
      </c>
      <c r="B998" s="12">
        <v>0</v>
      </c>
    </row>
    <row r="999" s="5" customFormat="1" ht="17.100000000000001" customHeight="1">
      <c r="A999" s="18" t="s">
        <v>823</v>
      </c>
      <c r="B999" s="12">
        <v>0</v>
      </c>
    </row>
    <row r="1000" s="5" customFormat="1" ht="17.100000000000001" customHeight="1">
      <c r="A1000" s="17" t="s">
        <v>824</v>
      </c>
      <c r="B1000" s="12">
        <f>SUM(XFD1001:XFD1006)</f>
        <v>135</v>
      </c>
    </row>
    <row r="1001" s="5" customFormat="1" ht="17.100000000000001" customHeight="1">
      <c r="A1001" s="18" t="s">
        <v>68</v>
      </c>
      <c r="B1001" s="12">
        <v>60</v>
      </c>
    </row>
    <row r="1002" s="5" customFormat="1" ht="17.100000000000001" customHeight="1">
      <c r="A1002" s="18" t="s">
        <v>69</v>
      </c>
      <c r="B1002" s="12">
        <v>33</v>
      </c>
    </row>
    <row r="1003" s="5" customFormat="1" ht="17.100000000000001" customHeight="1">
      <c r="A1003" s="18" t="s">
        <v>70</v>
      </c>
      <c r="B1003" s="12">
        <v>0</v>
      </c>
    </row>
    <row r="1004" s="5" customFormat="1" ht="17.100000000000001" customHeight="1">
      <c r="A1004" s="18" t="s">
        <v>815</v>
      </c>
      <c r="B1004" s="12">
        <v>23</v>
      </c>
    </row>
    <row r="1005" s="5" customFormat="1" ht="17.100000000000001" customHeight="1">
      <c r="A1005" s="18" t="s">
        <v>825</v>
      </c>
      <c r="B1005" s="12">
        <v>0</v>
      </c>
    </row>
    <row r="1006" s="5" customFormat="1" ht="17.100000000000001" customHeight="1">
      <c r="A1006" s="18" t="s">
        <v>826</v>
      </c>
      <c r="B1006" s="12">
        <v>19</v>
      </c>
    </row>
    <row r="1007" s="5" customFormat="1" ht="17.100000000000001" customHeight="1">
      <c r="A1007" s="17" t="s">
        <v>827</v>
      </c>
      <c r="B1007" s="12">
        <f>SUM(XFD1008:XFD1011)</f>
        <v>8949</v>
      </c>
    </row>
    <row r="1008" s="5" customFormat="1" ht="17.100000000000001" customHeight="1">
      <c r="A1008" s="18" t="s">
        <v>828</v>
      </c>
      <c r="B1008" s="12">
        <v>6236</v>
      </c>
    </row>
    <row r="1009" s="5" customFormat="1" ht="17.100000000000001" customHeight="1">
      <c r="A1009" s="18" t="s">
        <v>829</v>
      </c>
      <c r="B1009" s="12">
        <v>0</v>
      </c>
    </row>
    <row r="1010" s="5" customFormat="1" ht="17.100000000000001" customHeight="1">
      <c r="A1010" s="18" t="s">
        <v>830</v>
      </c>
      <c r="B1010" s="12">
        <v>0</v>
      </c>
    </row>
    <row r="1011" s="5" customFormat="1" ht="17.100000000000001" customHeight="1">
      <c r="A1011" s="18" t="s">
        <v>831</v>
      </c>
      <c r="B1011" s="12">
        <v>2713</v>
      </c>
    </row>
    <row r="1012" s="5" customFormat="1" ht="17.100000000000001" customHeight="1">
      <c r="A1012" s="17" t="s">
        <v>832</v>
      </c>
      <c r="B1012" s="12">
        <f>SUM(XFD1013:XFD1014)</f>
        <v>2256</v>
      </c>
    </row>
    <row r="1013" s="5" customFormat="1" ht="17.100000000000001" customHeight="1">
      <c r="A1013" s="18" t="s">
        <v>833</v>
      </c>
      <c r="B1013" s="12">
        <v>1087</v>
      </c>
    </row>
    <row r="1014" s="5" customFormat="1" ht="17.100000000000001" customHeight="1">
      <c r="A1014" s="18" t="s">
        <v>834</v>
      </c>
      <c r="B1014" s="12">
        <v>1169</v>
      </c>
    </row>
    <row r="1015" s="5" customFormat="1" ht="17.100000000000001" customHeight="1">
      <c r="A1015" s="17" t="s">
        <v>835</v>
      </c>
      <c r="B1015" s="12">
        <f>SUM(XFD1016,XFD1026,XFD1042,XFD1047,XFD1058,XFD1065,XFD1073)</f>
        <v>61488</v>
      </c>
    </row>
    <row r="1016" s="5" customFormat="1" ht="17.100000000000001" customHeight="1">
      <c r="A1016" s="17" t="s">
        <v>836</v>
      </c>
      <c r="B1016" s="12">
        <f>SUM(XFD1017:XFD1025)</f>
        <v>389</v>
      </c>
    </row>
    <row r="1017" s="5" customFormat="1" ht="17.100000000000001" customHeight="1">
      <c r="A1017" s="18" t="s">
        <v>68</v>
      </c>
      <c r="B1017" s="12">
        <v>238</v>
      </c>
    </row>
    <row r="1018" s="5" customFormat="1" ht="17.100000000000001" customHeight="1">
      <c r="A1018" s="18" t="s">
        <v>69</v>
      </c>
      <c r="B1018" s="12">
        <v>0</v>
      </c>
    </row>
    <row r="1019" s="5" customFormat="1" ht="17.100000000000001" customHeight="1">
      <c r="A1019" s="18" t="s">
        <v>70</v>
      </c>
      <c r="B1019" s="12">
        <v>0</v>
      </c>
    </row>
    <row r="1020" s="5" customFormat="1" ht="17.100000000000001" customHeight="1">
      <c r="A1020" s="18" t="s">
        <v>837</v>
      </c>
      <c r="B1020" s="12">
        <v>0</v>
      </c>
    </row>
    <row r="1021" s="5" customFormat="1" ht="17.100000000000001" customHeight="1">
      <c r="A1021" s="18" t="s">
        <v>838</v>
      </c>
      <c r="B1021" s="12">
        <v>0</v>
      </c>
    </row>
    <row r="1022" s="5" customFormat="1" ht="17.100000000000001" customHeight="1">
      <c r="A1022" s="18" t="s">
        <v>839</v>
      </c>
      <c r="B1022" s="12">
        <v>0</v>
      </c>
    </row>
    <row r="1023" s="5" customFormat="1" ht="17.100000000000001" customHeight="1">
      <c r="A1023" s="18" t="s">
        <v>840</v>
      </c>
      <c r="B1023" s="12">
        <v>0</v>
      </c>
    </row>
    <row r="1024" s="5" customFormat="1" ht="17.100000000000001" customHeight="1">
      <c r="A1024" s="18" t="s">
        <v>841</v>
      </c>
      <c r="B1024" s="12">
        <v>0</v>
      </c>
    </row>
    <row r="1025" s="5" customFormat="1" ht="17.100000000000001" customHeight="1">
      <c r="A1025" s="18" t="s">
        <v>842</v>
      </c>
      <c r="B1025" s="12">
        <v>151</v>
      </c>
    </row>
    <row r="1026" s="5" customFormat="1" ht="17.100000000000001" customHeight="1">
      <c r="A1026" s="17" t="s">
        <v>843</v>
      </c>
      <c r="B1026" s="12">
        <f>SUM(XFD1027:XFD1041)</f>
        <v>8080</v>
      </c>
    </row>
    <row r="1027" s="5" customFormat="1" ht="17.100000000000001" customHeight="1">
      <c r="A1027" s="18" t="s">
        <v>68</v>
      </c>
      <c r="B1027" s="12">
        <v>0</v>
      </c>
    </row>
    <row r="1028" s="5" customFormat="1" ht="17.100000000000001" customHeight="1">
      <c r="A1028" s="18" t="s">
        <v>69</v>
      </c>
      <c r="B1028" s="12">
        <v>0</v>
      </c>
    </row>
    <row r="1029" s="5" customFormat="1" ht="17.100000000000001" customHeight="1">
      <c r="A1029" s="18" t="s">
        <v>70</v>
      </c>
      <c r="B1029" s="12">
        <v>0</v>
      </c>
    </row>
    <row r="1030" s="5" customFormat="1" ht="17.100000000000001" customHeight="1">
      <c r="A1030" s="18" t="s">
        <v>844</v>
      </c>
      <c r="B1030" s="12">
        <v>0</v>
      </c>
    </row>
    <row r="1031" s="5" customFormat="1" ht="17.100000000000001" customHeight="1">
      <c r="A1031" s="18" t="s">
        <v>845</v>
      </c>
      <c r="B1031" s="12">
        <v>0</v>
      </c>
    </row>
    <row r="1032" s="5" customFormat="1" ht="17.100000000000001" customHeight="1">
      <c r="A1032" s="18" t="s">
        <v>846</v>
      </c>
      <c r="B1032" s="12">
        <v>0</v>
      </c>
    </row>
    <row r="1033" s="5" customFormat="1" ht="17.100000000000001" customHeight="1">
      <c r="A1033" s="18" t="s">
        <v>847</v>
      </c>
      <c r="B1033" s="12">
        <v>0</v>
      </c>
    </row>
    <row r="1034" s="5" customFormat="1" ht="17.100000000000001" customHeight="1">
      <c r="A1034" s="18" t="s">
        <v>848</v>
      </c>
      <c r="B1034" s="12">
        <v>40</v>
      </c>
    </row>
    <row r="1035" s="5" customFormat="1" ht="17.100000000000001" customHeight="1">
      <c r="A1035" s="18" t="s">
        <v>849</v>
      </c>
      <c r="B1035" s="12">
        <v>0</v>
      </c>
    </row>
    <row r="1036" s="5" customFormat="1" ht="17.100000000000001" customHeight="1">
      <c r="A1036" s="18" t="s">
        <v>850</v>
      </c>
      <c r="B1036" s="12">
        <v>0</v>
      </c>
    </row>
    <row r="1037" s="5" customFormat="1" ht="17.100000000000001" customHeight="1">
      <c r="A1037" s="18" t="s">
        <v>851</v>
      </c>
      <c r="B1037" s="12">
        <v>0</v>
      </c>
    </row>
    <row r="1038" s="5" customFormat="1" ht="17.100000000000001" customHeight="1">
      <c r="A1038" s="18" t="s">
        <v>852</v>
      </c>
      <c r="B1038" s="12">
        <v>0</v>
      </c>
    </row>
    <row r="1039" s="5" customFormat="1" ht="17.100000000000001" customHeight="1">
      <c r="A1039" s="18" t="s">
        <v>853</v>
      </c>
      <c r="B1039" s="12">
        <v>0</v>
      </c>
    </row>
    <row r="1040" s="5" customFormat="1" ht="17.100000000000001" customHeight="1">
      <c r="A1040" s="18" t="s">
        <v>854</v>
      </c>
      <c r="B1040" s="12">
        <v>0</v>
      </c>
    </row>
    <row r="1041" s="5" customFormat="1" ht="17.100000000000001" customHeight="1">
      <c r="A1041" s="18" t="s">
        <v>855</v>
      </c>
      <c r="B1041" s="12">
        <v>8040</v>
      </c>
    </row>
    <row r="1042" s="5" customFormat="1" ht="17.100000000000001" customHeight="1">
      <c r="A1042" s="17" t="s">
        <v>856</v>
      </c>
      <c r="B1042" s="12">
        <f>SUM(XFD1043:XFD1046)</f>
        <v>0</v>
      </c>
    </row>
    <row r="1043" s="5" customFormat="1" ht="17.100000000000001" customHeight="1">
      <c r="A1043" s="18" t="s">
        <v>68</v>
      </c>
      <c r="B1043" s="12">
        <v>0</v>
      </c>
    </row>
    <row r="1044" s="5" customFormat="1" ht="17.100000000000001" customHeight="1">
      <c r="A1044" s="18" t="s">
        <v>69</v>
      </c>
      <c r="B1044" s="12">
        <v>0</v>
      </c>
    </row>
    <row r="1045" s="5" customFormat="1" ht="17.100000000000001" customHeight="1">
      <c r="A1045" s="18" t="s">
        <v>70</v>
      </c>
      <c r="B1045" s="12">
        <v>0</v>
      </c>
    </row>
    <row r="1046" s="5" customFormat="1" ht="17.100000000000001" customHeight="1">
      <c r="A1046" s="18" t="s">
        <v>857</v>
      </c>
      <c r="B1046" s="12">
        <v>0</v>
      </c>
    </row>
    <row r="1047" s="5" customFormat="1" ht="17.100000000000001" customHeight="1">
      <c r="A1047" s="17" t="s">
        <v>858</v>
      </c>
      <c r="B1047" s="12">
        <f>SUM(XFD1048:XFD1057)</f>
        <v>693</v>
      </c>
    </row>
    <row r="1048" s="5" customFormat="1" ht="17.100000000000001" customHeight="1">
      <c r="A1048" s="18" t="s">
        <v>68</v>
      </c>
      <c r="B1048" s="12">
        <v>589</v>
      </c>
    </row>
    <row r="1049" s="5" customFormat="1" ht="17.100000000000001" customHeight="1">
      <c r="A1049" s="18" t="s">
        <v>69</v>
      </c>
      <c r="B1049" s="12">
        <v>89</v>
      </c>
    </row>
    <row r="1050" s="5" customFormat="1" ht="17.100000000000001" customHeight="1">
      <c r="A1050" s="18" t="s">
        <v>70</v>
      </c>
      <c r="B1050" s="12">
        <v>0</v>
      </c>
    </row>
    <row r="1051" s="5" customFormat="1" ht="17.100000000000001" customHeight="1">
      <c r="A1051" s="18" t="s">
        <v>859</v>
      </c>
      <c r="B1051" s="12">
        <v>0</v>
      </c>
    </row>
    <row r="1052" s="5" customFormat="1" ht="17.100000000000001" customHeight="1">
      <c r="A1052" s="18" t="s">
        <v>860</v>
      </c>
      <c r="B1052" s="12">
        <v>0</v>
      </c>
    </row>
    <row r="1053" s="5" customFormat="1" ht="17.100000000000001" customHeight="1">
      <c r="A1053" s="18" t="s">
        <v>861</v>
      </c>
      <c r="B1053" s="12">
        <v>0</v>
      </c>
    </row>
    <row r="1054" s="5" customFormat="1" ht="17.100000000000001" customHeight="1">
      <c r="A1054" s="18" t="s">
        <v>862</v>
      </c>
      <c r="B1054" s="12">
        <v>0</v>
      </c>
    </row>
    <row r="1055" s="5" customFormat="1" ht="17.100000000000001" customHeight="1">
      <c r="A1055" s="18" t="s">
        <v>863</v>
      </c>
      <c r="B1055" s="12">
        <v>0</v>
      </c>
    </row>
    <row r="1056" s="5" customFormat="1" ht="17.100000000000001" customHeight="1">
      <c r="A1056" s="18" t="s">
        <v>77</v>
      </c>
      <c r="B1056" s="12">
        <v>0</v>
      </c>
    </row>
    <row r="1057" s="5" customFormat="1" ht="17.100000000000001" customHeight="1">
      <c r="A1057" s="18" t="s">
        <v>864</v>
      </c>
      <c r="B1057" s="12">
        <v>15</v>
      </c>
    </row>
    <row r="1058" s="5" customFormat="1" ht="17.100000000000001" customHeight="1">
      <c r="A1058" s="17" t="s">
        <v>865</v>
      </c>
      <c r="B1058" s="12">
        <f>SUM(XFD1059:XFD1064)</f>
        <v>296</v>
      </c>
    </row>
    <row r="1059" s="5" customFormat="1" ht="17.100000000000001" customHeight="1">
      <c r="A1059" s="18" t="s">
        <v>68</v>
      </c>
      <c r="B1059" s="12">
        <v>287</v>
      </c>
    </row>
    <row r="1060" s="5" customFormat="1" ht="17.100000000000001" customHeight="1">
      <c r="A1060" s="18" t="s">
        <v>69</v>
      </c>
      <c r="B1060" s="12">
        <v>9</v>
      </c>
    </row>
    <row r="1061" s="5" customFormat="1" ht="16.899999999999999" customHeight="1">
      <c r="A1061" s="18" t="s">
        <v>70</v>
      </c>
      <c r="B1061" s="12">
        <v>0</v>
      </c>
    </row>
    <row r="1062" s="5" customFormat="1" ht="16.899999999999999" customHeight="1">
      <c r="A1062" s="18" t="s">
        <v>866</v>
      </c>
      <c r="B1062" s="12">
        <v>0</v>
      </c>
    </row>
    <row r="1063" s="5" customFormat="1" ht="16.899999999999999" customHeight="1">
      <c r="A1063" s="18" t="s">
        <v>867</v>
      </c>
      <c r="B1063" s="12">
        <v>0</v>
      </c>
    </row>
    <row r="1064" s="5" customFormat="1" ht="17.100000000000001" customHeight="1">
      <c r="A1064" s="18" t="s">
        <v>868</v>
      </c>
      <c r="B1064" s="12">
        <v>0</v>
      </c>
    </row>
    <row r="1065" s="5" customFormat="1" ht="17.100000000000001" customHeight="1">
      <c r="A1065" s="17" t="s">
        <v>869</v>
      </c>
      <c r="B1065" s="12">
        <f>SUM(XFD1066:XFD1072)</f>
        <v>51980</v>
      </c>
    </row>
    <row r="1066" s="5" customFormat="1" ht="17.100000000000001" customHeight="1">
      <c r="A1066" s="18" t="s">
        <v>68</v>
      </c>
      <c r="B1066" s="12">
        <v>0</v>
      </c>
    </row>
    <row r="1067" s="5" customFormat="1" ht="17.100000000000001" customHeight="1">
      <c r="A1067" s="18" t="s">
        <v>69</v>
      </c>
      <c r="B1067" s="12">
        <v>0</v>
      </c>
    </row>
    <row r="1068" s="5" customFormat="1" ht="17.100000000000001" customHeight="1">
      <c r="A1068" s="18" t="s">
        <v>70</v>
      </c>
      <c r="B1068" s="12">
        <v>0</v>
      </c>
    </row>
    <row r="1069" s="5" customFormat="1" ht="17.25" customHeight="1">
      <c r="A1069" s="18" t="s">
        <v>870</v>
      </c>
      <c r="B1069" s="12">
        <v>0</v>
      </c>
    </row>
    <row r="1070" s="5" customFormat="1" ht="17.100000000000001" customHeight="1">
      <c r="A1070" s="18" t="s">
        <v>871</v>
      </c>
      <c r="B1070" s="12">
        <v>11111</v>
      </c>
    </row>
    <row r="1071" s="5" customFormat="1" ht="17.100000000000001" customHeight="1">
      <c r="A1071" s="18" t="s">
        <v>872</v>
      </c>
      <c r="B1071" s="12">
        <v>4</v>
      </c>
    </row>
    <row r="1072" s="5" customFormat="1" ht="17.100000000000001" customHeight="1">
      <c r="A1072" s="18" t="s">
        <v>873</v>
      </c>
      <c r="B1072" s="12">
        <v>40865</v>
      </c>
    </row>
    <row r="1073" s="5" customFormat="1" ht="17.100000000000001" customHeight="1">
      <c r="A1073" s="17" t="s">
        <v>874</v>
      </c>
      <c r="B1073" s="12">
        <f>SUM(XFD1074:XFD1078)</f>
        <v>50</v>
      </c>
    </row>
    <row r="1074" s="5" customFormat="1" ht="17.100000000000001" customHeight="1">
      <c r="A1074" s="18" t="s">
        <v>875</v>
      </c>
      <c r="B1074" s="12">
        <v>0</v>
      </c>
    </row>
    <row r="1075" s="5" customFormat="1" ht="17.100000000000001" customHeight="1">
      <c r="A1075" s="18" t="s">
        <v>876</v>
      </c>
      <c r="B1075" s="12">
        <v>0</v>
      </c>
    </row>
    <row r="1076" s="5" customFormat="1" ht="17.100000000000001" customHeight="1">
      <c r="A1076" s="18" t="s">
        <v>877</v>
      </c>
      <c r="B1076" s="12">
        <v>0</v>
      </c>
    </row>
    <row r="1077" s="5" customFormat="1" ht="17.100000000000001" customHeight="1">
      <c r="A1077" s="18" t="s">
        <v>878</v>
      </c>
      <c r="B1077" s="12">
        <v>0</v>
      </c>
    </row>
    <row r="1078" s="5" customFormat="1" ht="16.899999999999999" customHeight="1">
      <c r="A1078" s="18" t="s">
        <v>879</v>
      </c>
      <c r="B1078" s="12">
        <v>50</v>
      </c>
    </row>
    <row r="1079" s="5" customFormat="1" ht="17.100000000000001" customHeight="1">
      <c r="A1079" s="17" t="s">
        <v>880</v>
      </c>
      <c r="B1079" s="12">
        <f>SUM(XFD1080,XFD1090,XFD1096)</f>
        <v>7868</v>
      </c>
    </row>
    <row r="1080" s="5" customFormat="1" ht="17.100000000000001" customHeight="1">
      <c r="A1080" s="17" t="s">
        <v>881</v>
      </c>
      <c r="B1080" s="12">
        <f>SUM(XFD1081:XFD1089)</f>
        <v>4099</v>
      </c>
    </row>
    <row r="1081" s="5" customFormat="1" ht="17.100000000000001" customHeight="1">
      <c r="A1081" s="18" t="s">
        <v>68</v>
      </c>
      <c r="B1081" s="12">
        <v>1054</v>
      </c>
    </row>
    <row r="1082" s="5" customFormat="1" ht="17.100000000000001" customHeight="1">
      <c r="A1082" s="18" t="s">
        <v>69</v>
      </c>
      <c r="B1082" s="12">
        <v>50</v>
      </c>
    </row>
    <row r="1083" s="5" customFormat="1" ht="17.100000000000001" customHeight="1">
      <c r="A1083" s="18" t="s">
        <v>70</v>
      </c>
      <c r="B1083" s="12">
        <v>0</v>
      </c>
    </row>
    <row r="1084" s="5" customFormat="1" ht="17.100000000000001" customHeight="1">
      <c r="A1084" s="18" t="s">
        <v>882</v>
      </c>
      <c r="B1084" s="12">
        <v>0</v>
      </c>
    </row>
    <row r="1085" s="5" customFormat="1" ht="17.100000000000001" customHeight="1">
      <c r="A1085" s="18" t="s">
        <v>883</v>
      </c>
      <c r="B1085" s="12">
        <v>0</v>
      </c>
    </row>
    <row r="1086" s="5" customFormat="1" ht="17.100000000000001" customHeight="1">
      <c r="A1086" s="18" t="s">
        <v>884</v>
      </c>
      <c r="B1086" s="12">
        <v>0</v>
      </c>
    </row>
    <row r="1087" s="5" customFormat="1" ht="17.100000000000001" customHeight="1">
      <c r="A1087" s="18" t="s">
        <v>885</v>
      </c>
      <c r="B1087" s="12">
        <v>0</v>
      </c>
    </row>
    <row r="1088" s="5" customFormat="1" ht="17.100000000000001" customHeight="1">
      <c r="A1088" s="18" t="s">
        <v>77</v>
      </c>
      <c r="B1088" s="12">
        <v>545</v>
      </c>
    </row>
    <row r="1089" s="5" customFormat="1" ht="17.100000000000001" customHeight="1">
      <c r="A1089" s="18" t="s">
        <v>886</v>
      </c>
      <c r="B1089" s="12">
        <v>2450</v>
      </c>
    </row>
    <row r="1090" s="5" customFormat="1" ht="17.100000000000001" customHeight="1">
      <c r="A1090" s="17" t="s">
        <v>887</v>
      </c>
      <c r="B1090" s="12">
        <f>SUM(XFD1091:XFD1095)</f>
        <v>529</v>
      </c>
    </row>
    <row r="1091" s="5" customFormat="1" ht="17.100000000000001" customHeight="1">
      <c r="A1091" s="18" t="s">
        <v>68</v>
      </c>
      <c r="B1091" s="12">
        <v>0</v>
      </c>
    </row>
    <row r="1092" s="5" customFormat="1" ht="17.100000000000001" customHeight="1">
      <c r="A1092" s="18" t="s">
        <v>69</v>
      </c>
      <c r="B1092" s="12">
        <v>0</v>
      </c>
    </row>
    <row r="1093" s="5" customFormat="1" ht="17.100000000000001" customHeight="1">
      <c r="A1093" s="18" t="s">
        <v>70</v>
      </c>
      <c r="B1093" s="12">
        <v>0</v>
      </c>
    </row>
    <row r="1094" s="5" customFormat="1" ht="17.100000000000001" customHeight="1">
      <c r="A1094" s="18" t="s">
        <v>888</v>
      </c>
      <c r="B1094" s="12">
        <v>0</v>
      </c>
    </row>
    <row r="1095" s="5" customFormat="1" ht="17.100000000000001" customHeight="1">
      <c r="A1095" s="18" t="s">
        <v>889</v>
      </c>
      <c r="B1095" s="12">
        <v>529</v>
      </c>
    </row>
    <row r="1096" s="5" customFormat="1" ht="17.100000000000001" customHeight="1">
      <c r="A1096" s="17" t="s">
        <v>890</v>
      </c>
      <c r="B1096" s="12">
        <f>SUM(XFD1097:XFD1098)</f>
        <v>3240</v>
      </c>
    </row>
    <row r="1097" s="5" customFormat="1" ht="17.100000000000001" customHeight="1">
      <c r="A1097" s="18" t="s">
        <v>891</v>
      </c>
      <c r="B1097" s="12">
        <v>100</v>
      </c>
    </row>
    <row r="1098" s="5" customFormat="1" ht="17.100000000000001" customHeight="1">
      <c r="A1098" s="18" t="s">
        <v>892</v>
      </c>
      <c r="B1098" s="12">
        <v>3140</v>
      </c>
    </row>
    <row r="1099" s="5" customFormat="1" ht="17.100000000000001" customHeight="1">
      <c r="A1099" s="17" t="s">
        <v>893</v>
      </c>
      <c r="B1099" s="12">
        <f>SUM(XFD1100,XFD1107,XFD1117,XFD1123,XFD1126)</f>
        <v>714</v>
      </c>
    </row>
    <row r="1100" s="5" customFormat="1" ht="17.100000000000001" customHeight="1">
      <c r="A1100" s="17" t="s">
        <v>894</v>
      </c>
      <c r="B1100" s="12">
        <f>SUM(XFD1101:XFD1106)</f>
        <v>71</v>
      </c>
    </row>
    <row r="1101" s="5" customFormat="1" ht="17.100000000000001" customHeight="1">
      <c r="A1101" s="18" t="s">
        <v>68</v>
      </c>
      <c r="B1101" s="12">
        <v>60</v>
      </c>
    </row>
    <row r="1102" s="5" customFormat="1" ht="17.100000000000001" customHeight="1">
      <c r="A1102" s="18" t="s">
        <v>69</v>
      </c>
      <c r="B1102" s="12">
        <v>0</v>
      </c>
    </row>
    <row r="1103" s="5" customFormat="1" ht="17.100000000000001" customHeight="1">
      <c r="A1103" s="18" t="s">
        <v>70</v>
      </c>
      <c r="B1103" s="12">
        <v>0</v>
      </c>
    </row>
    <row r="1104" s="5" customFormat="1" ht="17.100000000000001" customHeight="1">
      <c r="A1104" s="18" t="s">
        <v>895</v>
      </c>
      <c r="B1104" s="12">
        <v>0</v>
      </c>
    </row>
    <row r="1105" s="5" customFormat="1" ht="17.100000000000001" customHeight="1">
      <c r="A1105" s="18" t="s">
        <v>77</v>
      </c>
      <c r="B1105" s="12">
        <v>0</v>
      </c>
    </row>
    <row r="1106" s="5" customFormat="1" ht="17.100000000000001" customHeight="1">
      <c r="A1106" s="18" t="s">
        <v>896</v>
      </c>
      <c r="B1106" s="12">
        <v>11</v>
      </c>
    </row>
    <row r="1107" s="5" customFormat="1" ht="17.100000000000001" customHeight="1">
      <c r="A1107" s="17" t="s">
        <v>897</v>
      </c>
      <c r="B1107" s="12">
        <f>SUM(XFD1108:XFD1116)</f>
        <v>150</v>
      </c>
    </row>
    <row r="1108" s="5" customFormat="1" ht="17.100000000000001" customHeight="1">
      <c r="A1108" s="18" t="s">
        <v>898</v>
      </c>
      <c r="B1108" s="12">
        <v>0</v>
      </c>
    </row>
    <row r="1109" s="5" customFormat="1" ht="17.100000000000001" customHeight="1">
      <c r="A1109" s="18" t="s">
        <v>899</v>
      </c>
      <c r="B1109" s="12">
        <v>0</v>
      </c>
    </row>
    <row r="1110" s="5" customFormat="1" ht="17.100000000000001" customHeight="1">
      <c r="A1110" s="18" t="s">
        <v>900</v>
      </c>
      <c r="B1110" s="12">
        <v>0</v>
      </c>
    </row>
    <row r="1111" s="5" customFormat="1" ht="17.100000000000001" customHeight="1">
      <c r="A1111" s="18" t="s">
        <v>901</v>
      </c>
      <c r="B1111" s="12">
        <v>0</v>
      </c>
    </row>
    <row r="1112" s="5" customFormat="1" ht="17.100000000000001" customHeight="1">
      <c r="A1112" s="18" t="s">
        <v>902</v>
      </c>
      <c r="B1112" s="12">
        <v>0</v>
      </c>
    </row>
    <row r="1113" s="5" customFormat="1" ht="17.100000000000001" customHeight="1">
      <c r="A1113" s="18" t="s">
        <v>903</v>
      </c>
      <c r="B1113" s="12">
        <v>0</v>
      </c>
    </row>
    <row r="1114" s="5" customFormat="1" ht="17.100000000000001" customHeight="1">
      <c r="A1114" s="18" t="s">
        <v>904</v>
      </c>
      <c r="B1114" s="12">
        <v>0</v>
      </c>
    </row>
    <row r="1115" s="5" customFormat="1" ht="17.100000000000001" customHeight="1">
      <c r="A1115" s="18" t="s">
        <v>905</v>
      </c>
      <c r="B1115" s="12">
        <v>0</v>
      </c>
    </row>
    <row r="1116" s="5" customFormat="1" ht="17.100000000000001" customHeight="1">
      <c r="A1116" s="18" t="s">
        <v>906</v>
      </c>
      <c r="B1116" s="12">
        <v>150</v>
      </c>
    </row>
    <row r="1117" s="5" customFormat="1" ht="17.100000000000001" customHeight="1">
      <c r="A1117" s="17" t="s">
        <v>907</v>
      </c>
      <c r="B1117" s="12">
        <f>SUM(XFD1118:XFD1122)</f>
        <v>255</v>
      </c>
    </row>
    <row r="1118" s="5" customFormat="1" ht="17.100000000000001" customHeight="1">
      <c r="A1118" s="18" t="s">
        <v>908</v>
      </c>
      <c r="B1118" s="12">
        <v>0</v>
      </c>
    </row>
    <row r="1119" s="5" customFormat="1" ht="17.100000000000001" customHeight="1">
      <c r="A1119" s="18" t="s">
        <v>909</v>
      </c>
      <c r="B1119" s="12">
        <v>0</v>
      </c>
    </row>
    <row r="1120" s="5" customFormat="1" ht="17.100000000000001" customHeight="1">
      <c r="A1120" s="18" t="s">
        <v>910</v>
      </c>
      <c r="B1120" s="12">
        <v>0</v>
      </c>
    </row>
    <row r="1121" s="5" customFormat="1" ht="17.100000000000001" customHeight="1">
      <c r="A1121" s="18" t="s">
        <v>911</v>
      </c>
      <c r="B1121" s="12">
        <v>0</v>
      </c>
    </row>
    <row r="1122" s="5" customFormat="1" ht="17.100000000000001" customHeight="1">
      <c r="A1122" s="18" t="s">
        <v>912</v>
      </c>
      <c r="B1122" s="12">
        <v>255</v>
      </c>
    </row>
    <row r="1123" s="5" customFormat="1" ht="17.100000000000001" customHeight="1">
      <c r="A1123" s="17" t="s">
        <v>913</v>
      </c>
      <c r="B1123" s="12">
        <f>SUM(XFD1124:XFD1125)</f>
        <v>0</v>
      </c>
    </row>
    <row r="1124" s="5" customFormat="1" ht="17.100000000000001" customHeight="1">
      <c r="A1124" s="18" t="s">
        <v>914</v>
      </c>
      <c r="B1124" s="12">
        <v>0</v>
      </c>
    </row>
    <row r="1125" s="5" customFormat="1" ht="17.100000000000001" customHeight="1">
      <c r="A1125" s="18" t="s">
        <v>915</v>
      </c>
      <c r="B1125" s="12">
        <v>0</v>
      </c>
    </row>
    <row r="1126" s="5" customFormat="1" ht="17.100000000000001" customHeight="1">
      <c r="A1126" s="17" t="s">
        <v>916</v>
      </c>
      <c r="B1126" s="12">
        <f>SUM(XFD1127:XFD1128)</f>
        <v>238</v>
      </c>
    </row>
    <row r="1127" s="5" customFormat="1" ht="17.100000000000001" customHeight="1">
      <c r="A1127" s="18" t="s">
        <v>917</v>
      </c>
      <c r="B1127" s="12">
        <v>0</v>
      </c>
    </row>
    <row r="1128" s="5" customFormat="1" ht="17.100000000000001" customHeight="1">
      <c r="A1128" s="18" t="s">
        <v>918</v>
      </c>
      <c r="B1128" s="12">
        <v>238</v>
      </c>
    </row>
    <row r="1129" s="5" customFormat="1" ht="17.100000000000001" customHeight="1">
      <c r="A1129" s="17" t="s">
        <v>919</v>
      </c>
      <c r="B1129" s="12">
        <f>SUM(XFD1130:XFD1138)</f>
        <v>220</v>
      </c>
    </row>
    <row r="1130" s="5" customFormat="1" ht="17.100000000000001" customHeight="1">
      <c r="A1130" s="17" t="s">
        <v>920</v>
      </c>
      <c r="B1130" s="12">
        <v>140</v>
      </c>
    </row>
    <row r="1131" s="5" customFormat="1" ht="17.100000000000001" customHeight="1">
      <c r="A1131" s="17" t="s">
        <v>921</v>
      </c>
      <c r="B1131" s="12">
        <v>0</v>
      </c>
    </row>
    <row r="1132" s="5" customFormat="1" ht="17.100000000000001" customHeight="1">
      <c r="A1132" s="17" t="s">
        <v>922</v>
      </c>
      <c r="B1132" s="12">
        <v>0</v>
      </c>
    </row>
    <row r="1133" s="5" customFormat="1" ht="17.100000000000001" customHeight="1">
      <c r="A1133" s="17" t="s">
        <v>923</v>
      </c>
      <c r="B1133" s="12">
        <v>0</v>
      </c>
    </row>
    <row r="1134" s="5" customFormat="1" ht="16.899999999999999" customHeight="1">
      <c r="A1134" s="17" t="s">
        <v>924</v>
      </c>
      <c r="B1134" s="12">
        <v>0</v>
      </c>
    </row>
    <row r="1135" s="5" customFormat="1" ht="16.899999999999999" customHeight="1">
      <c r="A1135" s="17" t="s">
        <v>700</v>
      </c>
      <c r="B1135" s="12">
        <v>0</v>
      </c>
    </row>
    <row r="1136" s="5" customFormat="1" ht="17.100000000000001" customHeight="1">
      <c r="A1136" s="17" t="s">
        <v>925</v>
      </c>
      <c r="B1136" s="12">
        <v>0</v>
      </c>
    </row>
    <row r="1137" s="5" customFormat="1" ht="17.100000000000001" customHeight="1">
      <c r="A1137" s="17" t="s">
        <v>926</v>
      </c>
      <c r="B1137" s="12">
        <v>0</v>
      </c>
    </row>
    <row r="1138" s="5" customFormat="1" ht="17.100000000000001" customHeight="1">
      <c r="A1138" s="17" t="s">
        <v>927</v>
      </c>
      <c r="B1138" s="12">
        <v>80</v>
      </c>
    </row>
    <row r="1139" s="5" customFormat="1" ht="17.100000000000001" customHeight="1">
      <c r="A1139" s="17" t="s">
        <v>928</v>
      </c>
      <c r="B1139" s="12">
        <f>SUM(XFD1140,XFD1167,XFD1182)</f>
        <v>21499</v>
      </c>
    </row>
    <row r="1140" s="5" customFormat="1" ht="17.100000000000001" customHeight="1">
      <c r="A1140" s="17" t="s">
        <v>929</v>
      </c>
      <c r="B1140" s="12">
        <f>SUM(XFD1141:XFD1166)</f>
        <v>20602</v>
      </c>
    </row>
    <row r="1141" s="5" customFormat="1" ht="17.100000000000001" customHeight="1">
      <c r="A1141" s="18" t="s">
        <v>68</v>
      </c>
      <c r="B1141" s="12">
        <v>2421</v>
      </c>
    </row>
    <row r="1142" s="5" customFormat="1" ht="17.100000000000001" customHeight="1">
      <c r="A1142" s="18" t="s">
        <v>69</v>
      </c>
      <c r="B1142" s="12">
        <v>54</v>
      </c>
    </row>
    <row r="1143" s="5" customFormat="1" ht="17.100000000000001" customHeight="1">
      <c r="A1143" s="18" t="s">
        <v>70</v>
      </c>
      <c r="B1143" s="12">
        <v>0</v>
      </c>
    </row>
    <row r="1144" s="5" customFormat="1" ht="17.100000000000001" customHeight="1">
      <c r="A1144" s="18" t="s">
        <v>930</v>
      </c>
      <c r="B1144" s="12">
        <v>525</v>
      </c>
    </row>
    <row r="1145" s="5" customFormat="1" ht="17.100000000000001" customHeight="1">
      <c r="A1145" s="18" t="s">
        <v>931</v>
      </c>
      <c r="B1145" s="12">
        <v>1102</v>
      </c>
    </row>
    <row r="1146" s="5" customFormat="1" ht="17.100000000000001" customHeight="1">
      <c r="A1146" s="18" t="s">
        <v>932</v>
      </c>
      <c r="B1146" s="12">
        <v>0</v>
      </c>
    </row>
    <row r="1147" s="5" customFormat="1" ht="17.100000000000001" customHeight="1">
      <c r="A1147" s="18" t="s">
        <v>933</v>
      </c>
      <c r="B1147" s="12">
        <v>0</v>
      </c>
    </row>
    <row r="1148" s="5" customFormat="1" ht="17.100000000000001" customHeight="1">
      <c r="A1148" s="18" t="s">
        <v>934</v>
      </c>
      <c r="B1148" s="12">
        <v>1015</v>
      </c>
    </row>
    <row r="1149" s="5" customFormat="1" ht="17.100000000000001" customHeight="1">
      <c r="A1149" s="18" t="s">
        <v>935</v>
      </c>
      <c r="B1149" s="12">
        <v>4539</v>
      </c>
    </row>
    <row r="1150" s="5" customFormat="1" ht="17.100000000000001" customHeight="1">
      <c r="A1150" s="18" t="s">
        <v>936</v>
      </c>
      <c r="B1150" s="12">
        <v>0</v>
      </c>
    </row>
    <row r="1151" s="5" customFormat="1" ht="17.100000000000001" customHeight="1">
      <c r="A1151" s="18" t="s">
        <v>937</v>
      </c>
      <c r="B1151" s="12">
        <v>1421</v>
      </c>
    </row>
    <row r="1152" s="5" customFormat="1" ht="17.100000000000001" customHeight="1">
      <c r="A1152" s="18" t="s">
        <v>938</v>
      </c>
      <c r="B1152" s="12">
        <v>0</v>
      </c>
    </row>
    <row r="1153" s="5" customFormat="1" ht="17.100000000000001" customHeight="1">
      <c r="A1153" s="18" t="s">
        <v>939</v>
      </c>
      <c r="B1153" s="12">
        <v>0</v>
      </c>
    </row>
    <row r="1154" s="5" customFormat="1" ht="17.100000000000001" customHeight="1">
      <c r="A1154" s="18" t="s">
        <v>940</v>
      </c>
      <c r="B1154" s="12">
        <v>0</v>
      </c>
    </row>
    <row r="1155" s="5" customFormat="1" ht="17.100000000000001" customHeight="1">
      <c r="A1155" s="18" t="s">
        <v>941</v>
      </c>
      <c r="B1155" s="12">
        <v>0</v>
      </c>
    </row>
    <row r="1156" s="5" customFormat="1" ht="17.100000000000001" customHeight="1">
      <c r="A1156" s="18" t="s">
        <v>942</v>
      </c>
      <c r="B1156" s="12">
        <v>0</v>
      </c>
    </row>
    <row r="1157" s="5" customFormat="1" ht="17.100000000000001" customHeight="1">
      <c r="A1157" s="18" t="s">
        <v>943</v>
      </c>
      <c r="B1157" s="12">
        <v>0</v>
      </c>
    </row>
    <row r="1158" s="5" customFormat="1" ht="17.100000000000001" customHeight="1">
      <c r="A1158" s="18" t="s">
        <v>944</v>
      </c>
      <c r="B1158" s="12">
        <v>0</v>
      </c>
    </row>
    <row r="1159" s="5" customFormat="1" ht="17.100000000000001" customHeight="1">
      <c r="A1159" s="18" t="s">
        <v>945</v>
      </c>
      <c r="B1159" s="12">
        <v>0</v>
      </c>
    </row>
    <row r="1160" s="5" customFormat="1" ht="17.100000000000001" customHeight="1">
      <c r="A1160" s="18" t="s">
        <v>946</v>
      </c>
      <c r="B1160" s="12">
        <v>0</v>
      </c>
    </row>
    <row r="1161" s="5" customFormat="1" ht="17.100000000000001" customHeight="1">
      <c r="A1161" s="18" t="s">
        <v>947</v>
      </c>
      <c r="B1161" s="12">
        <v>0</v>
      </c>
    </row>
    <row r="1162" s="5" customFormat="1" ht="16.899999999999999" customHeight="1">
      <c r="A1162" s="18" t="s">
        <v>948</v>
      </c>
      <c r="B1162" s="12">
        <v>0</v>
      </c>
    </row>
    <row r="1163" s="5" customFormat="1" ht="16.899999999999999" customHeight="1">
      <c r="A1163" s="18" t="s">
        <v>949</v>
      </c>
      <c r="B1163" s="12">
        <v>0</v>
      </c>
    </row>
    <row r="1164" s="5" customFormat="1" ht="16.899999999999999" customHeight="1">
      <c r="A1164" s="18" t="s">
        <v>950</v>
      </c>
      <c r="B1164" s="12">
        <v>19</v>
      </c>
    </row>
    <row r="1165" s="5" customFormat="1" ht="16.899999999999999" customHeight="1">
      <c r="A1165" s="18" t="s">
        <v>77</v>
      </c>
      <c r="B1165" s="12">
        <v>5448</v>
      </c>
    </row>
    <row r="1166" s="5" customFormat="1" ht="16.899999999999999" customHeight="1">
      <c r="A1166" s="18" t="s">
        <v>951</v>
      </c>
      <c r="B1166" s="12">
        <v>4058</v>
      </c>
    </row>
    <row r="1167" s="5" customFormat="1" ht="16.899999999999999" customHeight="1">
      <c r="A1167" s="17" t="s">
        <v>952</v>
      </c>
      <c r="B1167" s="12">
        <f>SUM(XFD1168:XFD1181)</f>
        <v>897</v>
      </c>
    </row>
    <row r="1168" s="5" customFormat="1" ht="16.899999999999999" customHeight="1">
      <c r="A1168" s="18" t="s">
        <v>68</v>
      </c>
      <c r="B1168" s="12">
        <v>436</v>
      </c>
    </row>
    <row r="1169" s="5" customFormat="1" ht="16.899999999999999" customHeight="1">
      <c r="A1169" s="18" t="s">
        <v>69</v>
      </c>
      <c r="B1169" s="12">
        <v>55</v>
      </c>
    </row>
    <row r="1170" s="5" customFormat="1" ht="16.899999999999999" customHeight="1">
      <c r="A1170" s="18" t="s">
        <v>70</v>
      </c>
      <c r="B1170" s="12">
        <v>0</v>
      </c>
    </row>
    <row r="1171" s="5" customFormat="1" ht="16.899999999999999" customHeight="1">
      <c r="A1171" s="18" t="s">
        <v>953</v>
      </c>
      <c r="B1171" s="12">
        <v>0</v>
      </c>
    </row>
    <row r="1172" s="5" customFormat="1" ht="17.100000000000001" customHeight="1">
      <c r="A1172" s="18" t="s">
        <v>954</v>
      </c>
      <c r="B1172" s="12">
        <v>0</v>
      </c>
    </row>
    <row r="1173" s="5" customFormat="1" ht="17.100000000000001" customHeight="1">
      <c r="A1173" s="18" t="s">
        <v>955</v>
      </c>
      <c r="B1173" s="12">
        <v>0</v>
      </c>
    </row>
    <row r="1174" s="5" customFormat="1" ht="17.100000000000001" customHeight="1">
      <c r="A1174" s="18" t="s">
        <v>956</v>
      </c>
      <c r="B1174" s="12">
        <v>0</v>
      </c>
    </row>
    <row r="1175" s="5" customFormat="1" ht="17.100000000000001" customHeight="1">
      <c r="A1175" s="18" t="s">
        <v>957</v>
      </c>
      <c r="B1175" s="12">
        <v>132</v>
      </c>
    </row>
    <row r="1176" s="5" customFormat="1" ht="17.100000000000001" customHeight="1">
      <c r="A1176" s="18" t="s">
        <v>958</v>
      </c>
      <c r="B1176" s="12">
        <v>169</v>
      </c>
    </row>
    <row r="1177" s="5" customFormat="1" ht="17.100000000000001" customHeight="1">
      <c r="A1177" s="18" t="s">
        <v>959</v>
      </c>
      <c r="B1177" s="12">
        <v>0</v>
      </c>
    </row>
    <row r="1178" s="5" customFormat="1" ht="17.100000000000001" customHeight="1">
      <c r="A1178" s="18" t="s">
        <v>960</v>
      </c>
      <c r="B1178" s="12">
        <v>0</v>
      </c>
    </row>
    <row r="1179" s="5" customFormat="1" ht="17.100000000000001" customHeight="1">
      <c r="A1179" s="18" t="s">
        <v>961</v>
      </c>
      <c r="B1179" s="12">
        <v>0</v>
      </c>
    </row>
    <row r="1180" s="5" customFormat="1" ht="17.100000000000001" customHeight="1">
      <c r="A1180" s="18" t="s">
        <v>962</v>
      </c>
      <c r="B1180" s="12">
        <v>0</v>
      </c>
    </row>
    <row r="1181" s="5" customFormat="1" ht="17.100000000000001" customHeight="1">
      <c r="A1181" s="18" t="s">
        <v>963</v>
      </c>
      <c r="B1181" s="12">
        <v>105</v>
      </c>
    </row>
    <row r="1182" s="5" customFormat="1" ht="17.100000000000001" customHeight="1">
      <c r="A1182" s="17" t="s">
        <v>964</v>
      </c>
      <c r="B1182" s="12">
        <f>XFD1183</f>
        <v>0</v>
      </c>
    </row>
    <row r="1183" s="5" customFormat="1" ht="17.100000000000001" customHeight="1">
      <c r="A1183" s="18" t="s">
        <v>965</v>
      </c>
      <c r="B1183" s="12">
        <v>0</v>
      </c>
    </row>
    <row r="1184" s="5" customFormat="1" ht="17.100000000000001" customHeight="1">
      <c r="A1184" s="17" t="s">
        <v>966</v>
      </c>
      <c r="B1184" s="12">
        <f>SUM(XFD1185,XFD1197,XFD1201)</f>
        <v>71734</v>
      </c>
    </row>
    <row r="1185" s="5" customFormat="1" ht="17.100000000000001" customHeight="1">
      <c r="A1185" s="17" t="s">
        <v>967</v>
      </c>
      <c r="B1185" s="12">
        <f>SUM(XFD1186:XFD1196)</f>
        <v>36981</v>
      </c>
    </row>
    <row r="1186" s="5" customFormat="1" ht="17.100000000000001" customHeight="1">
      <c r="A1186" s="18" t="s">
        <v>968</v>
      </c>
      <c r="B1186" s="12">
        <v>0</v>
      </c>
    </row>
    <row r="1187" s="5" customFormat="1" ht="17.100000000000001" customHeight="1">
      <c r="A1187" s="18" t="s">
        <v>969</v>
      </c>
      <c r="B1187" s="12">
        <v>0</v>
      </c>
    </row>
    <row r="1188" s="5" customFormat="1" ht="17.100000000000001" customHeight="1">
      <c r="A1188" s="18" t="s">
        <v>970</v>
      </c>
      <c r="B1188" s="12">
        <v>699</v>
      </c>
    </row>
    <row r="1189" s="5" customFormat="1" ht="17.100000000000001" customHeight="1">
      <c r="A1189" s="18" t="s">
        <v>971</v>
      </c>
      <c r="B1189" s="12">
        <v>0</v>
      </c>
    </row>
    <row r="1190" s="5" customFormat="1" ht="17.100000000000001" customHeight="1">
      <c r="A1190" s="18" t="s">
        <v>972</v>
      </c>
      <c r="B1190" s="12">
        <v>2292</v>
      </c>
    </row>
    <row r="1191" s="5" customFormat="1" ht="17.100000000000001" customHeight="1">
      <c r="A1191" s="18" t="s">
        <v>973</v>
      </c>
      <c r="B1191" s="12">
        <v>927</v>
      </c>
    </row>
    <row r="1192" s="5" customFormat="1" ht="17.100000000000001" customHeight="1">
      <c r="A1192" s="18" t="s">
        <v>974</v>
      </c>
      <c r="B1192" s="12">
        <v>121</v>
      </c>
    </row>
    <row r="1193" s="5" customFormat="1" ht="17.100000000000001" customHeight="1">
      <c r="A1193" s="18" t="s">
        <v>975</v>
      </c>
      <c r="B1193" s="12">
        <v>21598</v>
      </c>
    </row>
    <row r="1194" s="5" customFormat="1" ht="17.100000000000001" customHeight="1">
      <c r="A1194" s="18" t="s">
        <v>976</v>
      </c>
      <c r="B1194" s="12">
        <v>0</v>
      </c>
    </row>
    <row r="1195" s="5" customFormat="1" ht="17.100000000000001" customHeight="1">
      <c r="A1195" s="18" t="s">
        <v>977</v>
      </c>
      <c r="B1195" s="12">
        <v>1111</v>
      </c>
    </row>
    <row r="1196" s="5" customFormat="1" ht="17.100000000000001" customHeight="1">
      <c r="A1196" s="18" t="s">
        <v>978</v>
      </c>
      <c r="B1196" s="12">
        <v>10233</v>
      </c>
    </row>
    <row r="1197" s="5" customFormat="1" ht="17.100000000000001" customHeight="1">
      <c r="A1197" s="17" t="s">
        <v>979</v>
      </c>
      <c r="B1197" s="12">
        <f>SUM(XFD1198:XFD1200)</f>
        <v>31431</v>
      </c>
    </row>
    <row r="1198" s="5" customFormat="1" ht="17.100000000000001" customHeight="1">
      <c r="A1198" s="18" t="s">
        <v>980</v>
      </c>
      <c r="B1198" s="12">
        <v>30433</v>
      </c>
    </row>
    <row r="1199" s="5" customFormat="1" ht="17.100000000000001" customHeight="1">
      <c r="A1199" s="18" t="s">
        <v>981</v>
      </c>
      <c r="B1199" s="12">
        <v>998</v>
      </c>
    </row>
    <row r="1200" s="5" customFormat="1" ht="16.899999999999999" customHeight="1">
      <c r="A1200" s="18" t="s">
        <v>982</v>
      </c>
      <c r="B1200" s="12">
        <v>0</v>
      </c>
    </row>
    <row r="1201" s="5" customFormat="1" ht="16.899999999999999" customHeight="1">
      <c r="A1201" s="17" t="s">
        <v>983</v>
      </c>
      <c r="B1201" s="12">
        <f>SUM(XFD1202:XFD1204)</f>
        <v>3322</v>
      </c>
    </row>
    <row r="1202" s="5" customFormat="1" ht="17.100000000000001" customHeight="1">
      <c r="A1202" s="18" t="s">
        <v>984</v>
      </c>
      <c r="B1202" s="12">
        <v>166</v>
      </c>
    </row>
    <row r="1203" s="5" customFormat="1" ht="17.100000000000001" customHeight="1">
      <c r="A1203" s="18" t="s">
        <v>985</v>
      </c>
      <c r="B1203" s="12">
        <v>1208</v>
      </c>
    </row>
    <row r="1204" s="5" customFormat="1" ht="17.100000000000001" customHeight="1">
      <c r="A1204" s="18" t="s">
        <v>986</v>
      </c>
      <c r="B1204" s="12">
        <v>1948</v>
      </c>
    </row>
    <row r="1205" s="5" customFormat="1" ht="17.100000000000001" customHeight="1">
      <c r="A1205" s="17" t="s">
        <v>987</v>
      </c>
      <c r="B1205" s="12">
        <f>SUM(XFD1206,XFD1224,XFD1230,XFD1236)</f>
        <v>10243</v>
      </c>
    </row>
    <row r="1206" s="5" customFormat="1" ht="17.100000000000001" customHeight="1">
      <c r="A1206" s="17" t="s">
        <v>988</v>
      </c>
      <c r="B1206" s="12">
        <f>SUM(XFD1207:XFD1223)</f>
        <v>8967</v>
      </c>
    </row>
    <row r="1207" s="5" customFormat="1" ht="17.100000000000001" customHeight="1">
      <c r="A1207" s="18" t="s">
        <v>68</v>
      </c>
      <c r="B1207" s="12">
        <v>5</v>
      </c>
    </row>
    <row r="1208" s="5" customFormat="1" ht="17.100000000000001" customHeight="1">
      <c r="A1208" s="18" t="s">
        <v>69</v>
      </c>
      <c r="B1208" s="12">
        <v>0</v>
      </c>
    </row>
    <row r="1209" s="5" customFormat="1" ht="17.100000000000001" customHeight="1">
      <c r="A1209" s="18" t="s">
        <v>70</v>
      </c>
      <c r="B1209" s="12">
        <v>0</v>
      </c>
    </row>
    <row r="1210" s="5" customFormat="1" ht="17.100000000000001" customHeight="1">
      <c r="A1210" s="18" t="s">
        <v>989</v>
      </c>
      <c r="B1210" s="12">
        <v>0</v>
      </c>
    </row>
    <row r="1211" s="5" customFormat="1" ht="17.100000000000001" customHeight="1">
      <c r="A1211" s="18" t="s">
        <v>990</v>
      </c>
      <c r="B1211" s="12">
        <v>1</v>
      </c>
    </row>
    <row r="1212" s="5" customFormat="1" ht="17.100000000000001" customHeight="1">
      <c r="A1212" s="18" t="s">
        <v>991</v>
      </c>
      <c r="B1212" s="12">
        <v>0</v>
      </c>
    </row>
    <row r="1213" s="5" customFormat="1" ht="17.100000000000001" customHeight="1">
      <c r="A1213" s="18" t="s">
        <v>992</v>
      </c>
      <c r="B1213" s="12">
        <v>0</v>
      </c>
    </row>
    <row r="1214" s="5" customFormat="1" ht="17.100000000000001" customHeight="1">
      <c r="A1214" s="18" t="s">
        <v>993</v>
      </c>
      <c r="B1214" s="12">
        <v>55</v>
      </c>
    </row>
    <row r="1215" s="5" customFormat="1" ht="17.100000000000001" customHeight="1">
      <c r="A1215" s="18" t="s">
        <v>994</v>
      </c>
      <c r="B1215" s="12">
        <v>0</v>
      </c>
    </row>
    <row r="1216" s="5" customFormat="1" ht="17.100000000000001" customHeight="1">
      <c r="A1216" s="18" t="s">
        <v>995</v>
      </c>
      <c r="B1216" s="12">
        <v>0</v>
      </c>
    </row>
    <row r="1217" s="5" customFormat="1" ht="17.100000000000001" customHeight="1">
      <c r="A1217" s="18" t="s">
        <v>996</v>
      </c>
      <c r="B1217" s="12">
        <v>3307</v>
      </c>
    </row>
    <row r="1218" s="5" customFormat="1" ht="17.100000000000001" customHeight="1">
      <c r="A1218" s="18" t="s">
        <v>997</v>
      </c>
      <c r="B1218" s="12">
        <v>0</v>
      </c>
    </row>
    <row r="1219" s="5" customFormat="1" ht="17.100000000000001" customHeight="1">
      <c r="A1219" s="18" t="s">
        <v>998</v>
      </c>
      <c r="B1219" s="12">
        <v>72</v>
      </c>
    </row>
    <row r="1220" s="5" customFormat="1" ht="17.100000000000001" customHeight="1">
      <c r="A1220" s="18" t="s">
        <v>999</v>
      </c>
      <c r="B1220" s="12">
        <v>0</v>
      </c>
    </row>
    <row r="1221" s="5" customFormat="1" ht="17.100000000000001" customHeight="1">
      <c r="A1221" s="18" t="s">
        <v>1000</v>
      </c>
      <c r="B1221" s="12">
        <v>0</v>
      </c>
    </row>
    <row r="1222" s="5" customFormat="1" ht="17.100000000000001" customHeight="1">
      <c r="A1222" s="18" t="s">
        <v>77</v>
      </c>
      <c r="B1222" s="12">
        <v>116</v>
      </c>
    </row>
    <row r="1223" s="5" customFormat="1" ht="17.100000000000001" customHeight="1">
      <c r="A1223" s="18" t="s">
        <v>1001</v>
      </c>
      <c r="B1223" s="12">
        <v>5411</v>
      </c>
    </row>
    <row r="1224" s="5" customFormat="1" ht="17.100000000000001" customHeight="1">
      <c r="A1224" s="17" t="s">
        <v>1002</v>
      </c>
      <c r="B1224" s="12">
        <f>SUM(XFD1225:XFD1229)</f>
        <v>0</v>
      </c>
    </row>
    <row r="1225" s="5" customFormat="1" ht="16.899999999999999" customHeight="1">
      <c r="A1225" s="18" t="s">
        <v>1003</v>
      </c>
      <c r="B1225" s="12">
        <v>0</v>
      </c>
    </row>
    <row r="1226" s="5" customFormat="1" ht="16.899999999999999" customHeight="1">
      <c r="A1226" s="18" t="s">
        <v>1004</v>
      </c>
      <c r="B1226" s="12">
        <v>0</v>
      </c>
    </row>
    <row r="1227" s="5" customFormat="1" ht="16.899999999999999" customHeight="1">
      <c r="A1227" s="18" t="s">
        <v>1005</v>
      </c>
      <c r="B1227" s="12">
        <v>0</v>
      </c>
    </row>
    <row r="1228" s="5" customFormat="1" ht="17.100000000000001" customHeight="1">
      <c r="A1228" s="18" t="s">
        <v>1006</v>
      </c>
      <c r="B1228" s="12">
        <v>0</v>
      </c>
    </row>
    <row r="1229" s="5" customFormat="1" ht="17.100000000000001" customHeight="1">
      <c r="A1229" s="18" t="s">
        <v>1007</v>
      </c>
      <c r="B1229" s="12">
        <v>0</v>
      </c>
    </row>
    <row r="1230" s="5" customFormat="1" ht="17.100000000000001" customHeight="1">
      <c r="A1230" s="17" t="s">
        <v>1008</v>
      </c>
      <c r="B1230" s="12">
        <f>SUM(XFD1231:XFD1235)</f>
        <v>1260</v>
      </c>
    </row>
    <row r="1231" s="5" customFormat="1" ht="17.100000000000001" customHeight="1">
      <c r="A1231" s="18" t="s">
        <v>1009</v>
      </c>
      <c r="B1231" s="12">
        <v>951</v>
      </c>
    </row>
    <row r="1232" s="5" customFormat="1" ht="17.100000000000001" customHeight="1">
      <c r="A1232" s="18" t="s">
        <v>1010</v>
      </c>
      <c r="B1232" s="12">
        <v>0</v>
      </c>
    </row>
    <row r="1233" s="5" customFormat="1" ht="17.100000000000001" customHeight="1">
      <c r="A1233" s="18" t="s">
        <v>1011</v>
      </c>
      <c r="B1233" s="12">
        <v>277</v>
      </c>
    </row>
    <row r="1234" s="5" customFormat="1" ht="16.899999999999999" customHeight="1">
      <c r="A1234" s="18" t="s">
        <v>1012</v>
      </c>
      <c r="B1234" s="12">
        <v>0</v>
      </c>
    </row>
    <row r="1235" s="5" customFormat="1" ht="17.100000000000001" customHeight="1">
      <c r="A1235" s="18" t="s">
        <v>1013</v>
      </c>
      <c r="B1235" s="12">
        <v>32</v>
      </c>
    </row>
    <row r="1236" s="5" customFormat="1" ht="17.100000000000001" customHeight="1">
      <c r="A1236" s="17" t="s">
        <v>1014</v>
      </c>
      <c r="B1236" s="12">
        <f>SUM(XFD1237:XFD1248)</f>
        <v>16</v>
      </c>
    </row>
    <row r="1237" s="5" customFormat="1" ht="17.100000000000001" customHeight="1">
      <c r="A1237" s="18" t="s">
        <v>1015</v>
      </c>
      <c r="B1237" s="12">
        <v>0</v>
      </c>
    </row>
    <row r="1238" s="5" customFormat="1" ht="17.100000000000001" customHeight="1">
      <c r="A1238" s="18" t="s">
        <v>1016</v>
      </c>
      <c r="B1238" s="12">
        <v>0</v>
      </c>
    </row>
    <row r="1239" s="5" customFormat="1" ht="17.100000000000001" customHeight="1">
      <c r="A1239" s="18" t="s">
        <v>1017</v>
      </c>
      <c r="B1239" s="12">
        <v>16</v>
      </c>
    </row>
    <row r="1240" s="5" customFormat="1" ht="17.100000000000001" customHeight="1">
      <c r="A1240" s="18" t="s">
        <v>1018</v>
      </c>
      <c r="B1240" s="12">
        <v>0</v>
      </c>
    </row>
    <row r="1241" s="5" customFormat="1" ht="17.100000000000001" customHeight="1">
      <c r="A1241" s="18" t="s">
        <v>1019</v>
      </c>
      <c r="B1241" s="12">
        <v>0</v>
      </c>
    </row>
    <row r="1242" s="5" customFormat="1" ht="17.100000000000001" customHeight="1">
      <c r="A1242" s="18" t="s">
        <v>1020</v>
      </c>
      <c r="B1242" s="12">
        <v>0</v>
      </c>
    </row>
    <row r="1243" s="5" customFormat="1" ht="17.100000000000001" customHeight="1">
      <c r="A1243" s="18" t="s">
        <v>1021</v>
      </c>
      <c r="B1243" s="12">
        <v>0</v>
      </c>
    </row>
    <row r="1244" s="5" customFormat="1" ht="17.100000000000001" customHeight="1">
      <c r="A1244" s="18" t="s">
        <v>1022</v>
      </c>
      <c r="B1244" s="12">
        <v>0</v>
      </c>
    </row>
    <row r="1245" s="5" customFormat="1" ht="17.100000000000001" customHeight="1">
      <c r="A1245" s="18" t="s">
        <v>1023</v>
      </c>
      <c r="B1245" s="12">
        <v>0</v>
      </c>
    </row>
    <row r="1246" s="5" customFormat="1" ht="17.100000000000001" customHeight="1">
      <c r="A1246" s="18" t="s">
        <v>1024</v>
      </c>
      <c r="B1246" s="12">
        <v>0</v>
      </c>
    </row>
    <row r="1247" s="5" customFormat="1" ht="17.100000000000001" customHeight="1">
      <c r="A1247" s="18" t="s">
        <v>1025</v>
      </c>
      <c r="B1247" s="12">
        <v>0</v>
      </c>
    </row>
    <row r="1248" s="5" customFormat="1" ht="17.100000000000001" customHeight="1">
      <c r="A1248" s="18" t="s">
        <v>1026</v>
      </c>
      <c r="B1248" s="12">
        <v>0</v>
      </c>
    </row>
    <row r="1249" s="5" customFormat="1" ht="17.100000000000001" customHeight="1">
      <c r="A1249" s="17" t="s">
        <v>1027</v>
      </c>
      <c r="B1249" s="12">
        <f>SUM(XFD1250,XFD1261,XFD1268,XFD1276,XFD1289,XFD1293,XFD1297)</f>
        <v>18305</v>
      </c>
    </row>
    <row r="1250" s="5" customFormat="1" ht="17.100000000000001" customHeight="1">
      <c r="A1250" s="17" t="s">
        <v>1028</v>
      </c>
      <c r="B1250" s="12">
        <f>SUM(XFD1251:XFD1260)</f>
        <v>3806</v>
      </c>
    </row>
    <row r="1251" s="5" customFormat="1" ht="17.100000000000001" customHeight="1">
      <c r="A1251" s="18" t="s">
        <v>68</v>
      </c>
      <c r="B1251" s="12">
        <v>1759</v>
      </c>
    </row>
    <row r="1252" s="5" customFormat="1" ht="17.100000000000001" customHeight="1">
      <c r="A1252" s="18" t="s">
        <v>69</v>
      </c>
      <c r="B1252" s="12">
        <v>149</v>
      </c>
    </row>
    <row r="1253" s="5" customFormat="1" ht="16.899999999999999" customHeight="1">
      <c r="A1253" s="18" t="s">
        <v>70</v>
      </c>
      <c r="B1253" s="12">
        <v>0</v>
      </c>
    </row>
    <row r="1254" s="5" customFormat="1" ht="17.100000000000001" customHeight="1">
      <c r="A1254" s="18" t="s">
        <v>1029</v>
      </c>
      <c r="B1254" s="12">
        <v>228</v>
      </c>
    </row>
    <row r="1255" s="5" customFormat="1" ht="17.100000000000001" customHeight="1">
      <c r="A1255" s="18" t="s">
        <v>1030</v>
      </c>
      <c r="B1255" s="12">
        <v>0</v>
      </c>
    </row>
    <row r="1256" s="5" customFormat="1" ht="17.100000000000001" customHeight="1">
      <c r="A1256" s="18" t="s">
        <v>1031</v>
      </c>
      <c r="B1256" s="12">
        <v>90</v>
      </c>
    </row>
    <row r="1257" s="5" customFormat="1" ht="17.100000000000001" customHeight="1">
      <c r="A1257" s="18" t="s">
        <v>1032</v>
      </c>
      <c r="B1257" s="12">
        <v>197</v>
      </c>
    </row>
    <row r="1258" s="5" customFormat="1" ht="17.100000000000001" customHeight="1">
      <c r="A1258" s="18" t="s">
        <v>1033</v>
      </c>
      <c r="B1258" s="12">
        <v>222</v>
      </c>
    </row>
    <row r="1259" s="5" customFormat="1" ht="17.100000000000001" customHeight="1">
      <c r="A1259" s="18" t="s">
        <v>77</v>
      </c>
      <c r="B1259" s="12">
        <v>677</v>
      </c>
    </row>
    <row r="1260" s="5" customFormat="1" ht="17.100000000000001" customHeight="1">
      <c r="A1260" s="18" t="s">
        <v>1034</v>
      </c>
      <c r="B1260" s="12">
        <v>484</v>
      </c>
    </row>
    <row r="1261" s="5" customFormat="1" ht="17.100000000000001" customHeight="1">
      <c r="A1261" s="17" t="s">
        <v>1035</v>
      </c>
      <c r="B1261" s="12">
        <f>SUM(XFD1262:XFD1267)</f>
        <v>6893</v>
      </c>
    </row>
    <row r="1262" s="5" customFormat="1" ht="17.100000000000001" customHeight="1">
      <c r="A1262" s="18" t="s">
        <v>68</v>
      </c>
      <c r="B1262" s="12">
        <v>3373</v>
      </c>
    </row>
    <row r="1263" s="5" customFormat="1" ht="17.100000000000001" customHeight="1">
      <c r="A1263" s="18" t="s">
        <v>69</v>
      </c>
      <c r="B1263" s="12">
        <v>0</v>
      </c>
    </row>
    <row r="1264" s="5" customFormat="1" ht="17.100000000000001" customHeight="1">
      <c r="A1264" s="18" t="s">
        <v>70</v>
      </c>
      <c r="B1264" s="12">
        <v>0</v>
      </c>
    </row>
    <row r="1265" s="5" customFormat="1" ht="17.100000000000001" customHeight="1">
      <c r="A1265" s="18" t="s">
        <v>1036</v>
      </c>
      <c r="B1265" s="12">
        <v>2917</v>
      </c>
    </row>
    <row r="1266" s="5" customFormat="1" ht="17.100000000000001" customHeight="1">
      <c r="A1266" s="18" t="s">
        <v>77</v>
      </c>
      <c r="B1266" s="12">
        <v>3</v>
      </c>
    </row>
    <row r="1267" s="5" customFormat="1" ht="17.100000000000001" customHeight="1">
      <c r="A1267" s="18" t="s">
        <v>1037</v>
      </c>
      <c r="B1267" s="12">
        <v>600</v>
      </c>
    </row>
    <row r="1268" s="5" customFormat="1" ht="17.100000000000001" customHeight="1">
      <c r="A1268" s="17" t="s">
        <v>1038</v>
      </c>
      <c r="B1268" s="12">
        <f>SUM(XFD1269:XFD1275)</f>
        <v>0</v>
      </c>
    </row>
    <row r="1269" s="5" customFormat="1" ht="17.100000000000001" customHeight="1">
      <c r="A1269" s="18" t="s">
        <v>68</v>
      </c>
      <c r="B1269" s="12">
        <v>0</v>
      </c>
    </row>
    <row r="1270" s="5" customFormat="1" ht="17.100000000000001" customHeight="1">
      <c r="A1270" s="18" t="s">
        <v>69</v>
      </c>
      <c r="B1270" s="12">
        <v>0</v>
      </c>
    </row>
    <row r="1271" s="5" customFormat="1" ht="17.100000000000001" customHeight="1">
      <c r="A1271" s="18" t="s">
        <v>70</v>
      </c>
      <c r="B1271" s="12">
        <v>0</v>
      </c>
    </row>
    <row r="1272" s="5" customFormat="1" ht="17.100000000000001" customHeight="1">
      <c r="A1272" s="18" t="s">
        <v>1039</v>
      </c>
      <c r="B1272" s="12">
        <v>0</v>
      </c>
    </row>
    <row r="1273" s="5" customFormat="1" ht="17.100000000000001" customHeight="1">
      <c r="A1273" s="18" t="s">
        <v>1040</v>
      </c>
      <c r="B1273" s="12">
        <v>0</v>
      </c>
    </row>
    <row r="1274" s="5" customFormat="1" ht="17.100000000000001" customHeight="1">
      <c r="A1274" s="18" t="s">
        <v>77</v>
      </c>
      <c r="B1274" s="12">
        <v>0</v>
      </c>
    </row>
    <row r="1275" s="5" customFormat="1" ht="17.100000000000001" customHeight="1">
      <c r="A1275" s="18" t="s">
        <v>1041</v>
      </c>
      <c r="B1275" s="12">
        <v>0</v>
      </c>
    </row>
    <row r="1276" s="5" customFormat="1" ht="17.100000000000001" customHeight="1">
      <c r="A1276" s="17" t="s">
        <v>1042</v>
      </c>
      <c r="B1276" s="12">
        <f>SUM(XFD1277:XFD1288)</f>
        <v>11</v>
      </c>
    </row>
    <row r="1277" s="5" customFormat="1" ht="17.100000000000001" customHeight="1">
      <c r="A1277" s="18" t="s">
        <v>68</v>
      </c>
      <c r="B1277" s="12">
        <v>0</v>
      </c>
    </row>
    <row r="1278" s="5" customFormat="1" ht="17.100000000000001" customHeight="1">
      <c r="A1278" s="18" t="s">
        <v>69</v>
      </c>
      <c r="B1278" s="12">
        <v>0</v>
      </c>
    </row>
    <row r="1279" s="5" customFormat="1" ht="17.100000000000001" customHeight="1">
      <c r="A1279" s="18" t="s">
        <v>70</v>
      </c>
      <c r="B1279" s="12">
        <v>0</v>
      </c>
    </row>
    <row r="1280" s="5" customFormat="1" ht="17.100000000000001" customHeight="1">
      <c r="A1280" s="18" t="s">
        <v>1043</v>
      </c>
      <c r="B1280" s="12">
        <v>0</v>
      </c>
    </row>
    <row r="1281" s="5" customFormat="1" ht="17.100000000000001" customHeight="1">
      <c r="A1281" s="18" t="s">
        <v>1044</v>
      </c>
      <c r="B1281" s="12">
        <v>0</v>
      </c>
    </row>
    <row r="1282" s="5" customFormat="1" ht="17.100000000000001" customHeight="1">
      <c r="A1282" s="18" t="s">
        <v>1045</v>
      </c>
      <c r="B1282" s="12">
        <v>1</v>
      </c>
    </row>
    <row r="1283" s="5" customFormat="1" ht="17.100000000000001" customHeight="1">
      <c r="A1283" s="18" t="s">
        <v>1046</v>
      </c>
      <c r="B1283" s="12">
        <v>0</v>
      </c>
    </row>
    <row r="1284" s="5" customFormat="1" ht="17.100000000000001" customHeight="1">
      <c r="A1284" s="18" t="s">
        <v>1047</v>
      </c>
      <c r="B1284" s="12">
        <v>0</v>
      </c>
    </row>
    <row r="1285" s="5" customFormat="1" ht="17.100000000000001" customHeight="1">
      <c r="A1285" s="18" t="s">
        <v>1048</v>
      </c>
      <c r="B1285" s="12">
        <v>0</v>
      </c>
    </row>
    <row r="1286" s="5" customFormat="1" ht="17.100000000000001" customHeight="1">
      <c r="A1286" s="18" t="s">
        <v>1049</v>
      </c>
      <c r="B1286" s="12">
        <v>0</v>
      </c>
    </row>
    <row r="1287" s="5" customFormat="1" ht="17.100000000000001" customHeight="1">
      <c r="A1287" s="18" t="s">
        <v>1050</v>
      </c>
      <c r="B1287" s="12">
        <v>0</v>
      </c>
    </row>
    <row r="1288" s="5" customFormat="1" ht="17.100000000000001" customHeight="1">
      <c r="A1288" s="18" t="s">
        <v>1051</v>
      </c>
      <c r="B1288" s="12">
        <v>10</v>
      </c>
    </row>
    <row r="1289" s="5" customFormat="1" ht="17.100000000000001" customHeight="1">
      <c r="A1289" s="17" t="s">
        <v>1052</v>
      </c>
      <c r="B1289" s="12">
        <f>SUM(XFD1290:XFD1292)</f>
        <v>3536</v>
      </c>
    </row>
    <row r="1290" s="5" customFormat="1" ht="17.100000000000001" customHeight="1">
      <c r="A1290" s="18" t="s">
        <v>1053</v>
      </c>
      <c r="B1290" s="12">
        <v>2560</v>
      </c>
    </row>
    <row r="1291" s="5" customFormat="1" ht="17.100000000000001" customHeight="1">
      <c r="A1291" s="18" t="s">
        <v>1054</v>
      </c>
      <c r="B1291" s="12">
        <v>16</v>
      </c>
    </row>
    <row r="1292" s="5" customFormat="1" ht="17.100000000000001" customHeight="1">
      <c r="A1292" s="18" t="s">
        <v>1055</v>
      </c>
      <c r="B1292" s="12">
        <v>960</v>
      </c>
    </row>
    <row r="1293" s="5" customFormat="1" ht="17.100000000000001" customHeight="1">
      <c r="A1293" s="17" t="s">
        <v>1056</v>
      </c>
      <c r="B1293" s="12">
        <f>SUM(XFD1294:XFD1296)</f>
        <v>3909</v>
      </c>
    </row>
    <row r="1294" s="5" customFormat="1" ht="17.100000000000001" customHeight="1">
      <c r="A1294" s="18" t="s">
        <v>1057</v>
      </c>
      <c r="B1294" s="12">
        <v>2705</v>
      </c>
    </row>
    <row r="1295" s="5" customFormat="1" ht="17.100000000000001" customHeight="1">
      <c r="A1295" s="18" t="s">
        <v>1058</v>
      </c>
      <c r="B1295" s="12">
        <v>192</v>
      </c>
    </row>
    <row r="1296" s="5" customFormat="1" ht="17.100000000000001" customHeight="1">
      <c r="A1296" s="18" t="s">
        <v>1059</v>
      </c>
      <c r="B1296" s="12">
        <v>1012</v>
      </c>
    </row>
    <row r="1297" s="5" customFormat="1" ht="17.100000000000001" customHeight="1">
      <c r="A1297" s="17" t="s">
        <v>1060</v>
      </c>
      <c r="B1297" s="12">
        <f>XFD1298</f>
        <v>150</v>
      </c>
    </row>
    <row r="1298" s="5" customFormat="1" ht="17.100000000000001" customHeight="1">
      <c r="A1298" s="18" t="s">
        <v>1061</v>
      </c>
      <c r="B1298" s="12">
        <v>150</v>
      </c>
    </row>
    <row r="1299" s="5" customFormat="1" ht="17.100000000000001" customHeight="1">
      <c r="A1299" s="17" t="s">
        <v>1062</v>
      </c>
      <c r="B1299" s="12">
        <f t="shared" ref="B1299:B1300" si="0">XFD1300</f>
        <v>28069</v>
      </c>
    </row>
    <row r="1300" s="5" customFormat="1" ht="17.100000000000001" customHeight="1">
      <c r="A1300" s="17" t="s">
        <v>1063</v>
      </c>
      <c r="B1300" s="12">
        <f t="shared" si="0"/>
        <v>28069</v>
      </c>
    </row>
    <row r="1301" s="5" customFormat="1" ht="17.100000000000001" customHeight="1">
      <c r="A1301" s="18" t="s">
        <v>1064</v>
      </c>
      <c r="B1301" s="12">
        <v>28069</v>
      </c>
    </row>
    <row r="1302" s="5" customFormat="1" ht="17.100000000000001" customHeight="1">
      <c r="A1302" s="17" t="s">
        <v>1065</v>
      </c>
      <c r="B1302" s="12">
        <f>SUM(XFD1303,XFD1304,XFD1309)</f>
        <v>35688</v>
      </c>
    </row>
    <row r="1303" s="5" customFormat="1" ht="17.100000000000001" customHeight="1">
      <c r="A1303" s="17" t="s">
        <v>1066</v>
      </c>
      <c r="B1303" s="12">
        <v>0</v>
      </c>
    </row>
    <row r="1304" s="5" customFormat="1" ht="17.100000000000001" customHeight="1">
      <c r="A1304" s="17" t="s">
        <v>1067</v>
      </c>
      <c r="B1304" s="12">
        <f>SUM(XFD1305:XFD1308)</f>
        <v>0</v>
      </c>
    </row>
    <row r="1305" s="5" customFormat="1" ht="17.100000000000001" customHeight="1">
      <c r="A1305" s="18" t="s">
        <v>1068</v>
      </c>
      <c r="B1305" s="12">
        <v>0</v>
      </c>
    </row>
    <row r="1306" s="5" customFormat="1" ht="17.100000000000001" customHeight="1">
      <c r="A1306" s="18" t="s">
        <v>1069</v>
      </c>
      <c r="B1306" s="12">
        <v>0</v>
      </c>
    </row>
    <row r="1307" s="5" customFormat="1" ht="17.100000000000001" customHeight="1">
      <c r="A1307" s="18" t="s">
        <v>1070</v>
      </c>
      <c r="B1307" s="12">
        <v>0</v>
      </c>
    </row>
    <row r="1308" s="5" customFormat="1" ht="17.100000000000001" customHeight="1">
      <c r="A1308" s="18" t="s">
        <v>1071</v>
      </c>
      <c r="B1308" s="12">
        <v>0</v>
      </c>
    </row>
    <row r="1309" s="5" customFormat="1" ht="17.100000000000001" customHeight="1">
      <c r="A1309" s="17" t="s">
        <v>1072</v>
      </c>
      <c r="B1309" s="12">
        <f>SUM(XFD1310:XFD1313)</f>
        <v>35688</v>
      </c>
    </row>
    <row r="1310" s="5" customFormat="1" ht="16.899999999999999" customHeight="1">
      <c r="A1310" s="18" t="s">
        <v>1073</v>
      </c>
      <c r="B1310" s="12">
        <v>35249</v>
      </c>
    </row>
    <row r="1311" s="5" customFormat="1" ht="17.100000000000001" customHeight="1">
      <c r="A1311" s="18" t="s">
        <v>1074</v>
      </c>
      <c r="B1311" s="12">
        <v>0</v>
      </c>
    </row>
    <row r="1312" s="5" customFormat="1" ht="17.100000000000001" customHeight="1">
      <c r="A1312" s="18" t="s">
        <v>1075</v>
      </c>
      <c r="B1312" s="12">
        <v>439</v>
      </c>
    </row>
    <row r="1313" s="5" customFormat="1" ht="17.100000000000001" customHeight="1">
      <c r="A1313" s="18" t="s">
        <v>1076</v>
      </c>
      <c r="B1313" s="12">
        <v>0</v>
      </c>
    </row>
    <row r="1314" s="5" customFormat="1" ht="17.100000000000001" customHeight="1">
      <c r="A1314" s="17" t="s">
        <v>1077</v>
      </c>
      <c r="B1314" s="12">
        <f>XFD1315+XFD1316+XFD1317</f>
        <v>178</v>
      </c>
    </row>
    <row r="1315" ht="15.75">
      <c r="A1315" s="17" t="s">
        <v>1078</v>
      </c>
      <c r="B1315" s="12">
        <v>0</v>
      </c>
    </row>
    <row r="1316" s="5" customFormat="1" ht="16.899999999999999" customHeight="1">
      <c r="A1316" s="17" t="s">
        <v>1079</v>
      </c>
      <c r="B1316" s="12">
        <v>0</v>
      </c>
    </row>
    <row r="1317" ht="15.75">
      <c r="A1317" s="17" t="s">
        <v>1080</v>
      </c>
      <c r="B1317" s="12">
        <v>178</v>
      </c>
    </row>
  </sheetData>
  <mergeCells count="3">
    <mergeCell ref="A1:B1"/>
    <mergeCell ref="A2:B2"/>
    <mergeCell ref="A3:B3"/>
  </mergeCells>
  <printOptions headings="0" gridLines="0"/>
  <pageMargins left="0.86597199999999974" right="0.94444399999999995" top="0.66874999999999984" bottom="1" header="0" footer="0"/>
  <pageSetup paperSize="9" scale="100" firstPageNumber="1" fitToWidth="1" fitToHeight="1" pageOrder="downThenOver" orientation="portrait" usePrinterDefaults="1" blackAndWhite="0" draft="0" cellComments="none" useFirstPageNumber="0" errors="displayed" horizontalDpi="600" verticalDpi="0" copies="1"/>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A16" activeCellId="0" sqref="A16"/>
    </sheetView>
  </sheetViews>
  <sheetFormatPr baseColWidth="8" defaultColWidth="7.125" defaultRowHeight="13.1" customHeight="1"/>
  <cols>
    <col customWidth="1" min="1" max="4" style="183" width="22.125"/>
    <col bestFit="1" customWidth="1" min="5" max="6" style="140" width="9.625"/>
    <col customWidth="1" min="7" max="9" style="140" width="7.125"/>
    <col bestFit="1" customWidth="1" min="10" max="10" style="140" width="9.625"/>
    <col customWidth="1" min="11" max="257" style="140" width="7.125"/>
  </cols>
  <sheetData>
    <row r="1" ht="30" customHeight="1">
      <c r="A1" s="169" t="s">
        <v>1926</v>
      </c>
      <c r="B1" s="170"/>
      <c r="C1" s="170"/>
      <c r="D1" s="170"/>
      <c r="E1" s="142"/>
      <c r="F1" s="142"/>
      <c r="G1" s="142"/>
      <c r="H1" s="142"/>
    </row>
    <row r="2" ht="27.949999999999999" customHeight="1">
      <c r="A2" s="185"/>
      <c r="B2" s="185"/>
      <c r="C2" s="238"/>
      <c r="D2" s="187" t="s">
        <v>1148</v>
      </c>
    </row>
    <row r="3" ht="27.949999999999999" customHeight="1">
      <c r="A3" s="189" t="s">
        <v>1869</v>
      </c>
      <c r="B3" s="189" t="s">
        <v>1870</v>
      </c>
      <c r="C3" s="189" t="s">
        <v>1869</v>
      </c>
      <c r="D3" s="189" t="s">
        <v>1870</v>
      </c>
    </row>
    <row r="4" ht="27.949999999999999" customHeight="1">
      <c r="A4" s="190" t="s">
        <v>1927</v>
      </c>
      <c r="B4" s="191">
        <v>2311.8895640000001</v>
      </c>
      <c r="C4" s="239" t="s">
        <v>1928</v>
      </c>
      <c r="D4" s="191">
        <v>3156.2830670000003</v>
      </c>
    </row>
    <row r="5" ht="27.949999999999999" customHeight="1">
      <c r="A5" s="190" t="s">
        <v>1929</v>
      </c>
      <c r="B5" s="191">
        <v>112.882966</v>
      </c>
      <c r="C5" s="239" t="s">
        <v>1930</v>
      </c>
      <c r="D5" s="191">
        <v>543.53875500000004</v>
      </c>
    </row>
    <row r="6" ht="27.949999999999999" customHeight="1">
      <c r="A6" s="190" t="s">
        <v>1931</v>
      </c>
      <c r="B6" s="191">
        <v>0</v>
      </c>
      <c r="C6" s="239" t="s">
        <v>1932</v>
      </c>
      <c r="D6" s="191">
        <v>1430.7754380000001</v>
      </c>
    </row>
    <row r="7" ht="27.949999999999999" customHeight="1">
      <c r="A7" s="190" t="s">
        <v>1933</v>
      </c>
      <c r="B7" s="191">
        <v>0</v>
      </c>
      <c r="C7" s="239" t="s">
        <v>1934</v>
      </c>
      <c r="D7" s="191">
        <v>1181.9688739999999</v>
      </c>
    </row>
    <row r="8" ht="27.949999999999999" customHeight="1">
      <c r="A8" s="190" t="s">
        <v>1851</v>
      </c>
      <c r="B8" s="191">
        <v>77.535864000000004</v>
      </c>
      <c r="C8" s="239" t="s">
        <v>1935</v>
      </c>
      <c r="D8" s="191">
        <v>0</v>
      </c>
    </row>
    <row r="9" ht="27.949999999999999" customHeight="1">
      <c r="A9" s="190" t="s">
        <v>1936</v>
      </c>
      <c r="B9" s="191">
        <v>16.641455000000001</v>
      </c>
      <c r="C9" s="239" t="s">
        <v>1937</v>
      </c>
      <c r="D9" s="191">
        <v>24.415348000000002</v>
      </c>
    </row>
    <row r="10" ht="27.949999999999999" customHeight="1">
      <c r="A10" s="201" t="s">
        <v>1878</v>
      </c>
      <c r="B10" s="240" t="s">
        <v>1878</v>
      </c>
      <c r="C10" s="239" t="s">
        <v>1938</v>
      </c>
      <c r="D10" s="191">
        <v>0</v>
      </c>
    </row>
    <row r="11" ht="27.949999999999999" customHeight="1">
      <c r="A11" s="231" t="s">
        <v>1878</v>
      </c>
      <c r="B11" s="232" t="s">
        <v>1878</v>
      </c>
      <c r="C11" s="239" t="s">
        <v>1939</v>
      </c>
      <c r="D11" s="191">
        <v>0</v>
      </c>
    </row>
    <row r="12" ht="27.949999999999999" customHeight="1">
      <c r="A12" s="231" t="s">
        <v>1878</v>
      </c>
      <c r="B12" s="232" t="s">
        <v>1878</v>
      </c>
      <c r="C12" s="239" t="s">
        <v>1940</v>
      </c>
      <c r="D12" s="191">
        <v>0</v>
      </c>
    </row>
    <row r="13" ht="27.949999999999999" customHeight="1">
      <c r="A13" s="231" t="s">
        <v>1878</v>
      </c>
      <c r="B13" s="232" t="s">
        <v>1878</v>
      </c>
      <c r="C13" s="241" t="s">
        <v>1941</v>
      </c>
      <c r="D13" s="191">
        <v>0</v>
      </c>
    </row>
    <row r="14" ht="27.949999999999999" customHeight="1">
      <c r="A14" s="231" t="s">
        <v>1878</v>
      </c>
      <c r="B14" s="232" t="s">
        <v>1878</v>
      </c>
      <c r="C14" s="242" t="s">
        <v>1849</v>
      </c>
      <c r="D14" s="191">
        <v>4.0538300000000005</v>
      </c>
    </row>
    <row r="15" ht="27.949999999999999" customHeight="1">
      <c r="A15" s="243" t="s">
        <v>1878</v>
      </c>
      <c r="B15" s="222" t="s">
        <v>1878</v>
      </c>
      <c r="C15" s="244" t="s">
        <v>1856</v>
      </c>
      <c r="D15" s="191">
        <v>3184.7522450000001</v>
      </c>
    </row>
    <row r="16" ht="27.949999999999999" customHeight="1">
      <c r="A16" s="190" t="s">
        <v>1919</v>
      </c>
      <c r="B16" s="191">
        <v>2406.0668830000004</v>
      </c>
      <c r="C16" s="239" t="s">
        <v>1858</v>
      </c>
      <c r="D16" s="191">
        <v>0</v>
      </c>
    </row>
    <row r="17" ht="27.949999999999999" customHeight="1">
      <c r="A17" s="190" t="s">
        <v>1920</v>
      </c>
      <c r="B17" s="191">
        <v>0</v>
      </c>
      <c r="C17" s="239" t="s">
        <v>1942</v>
      </c>
      <c r="D17" s="191">
        <v>904</v>
      </c>
    </row>
    <row r="18" ht="27.949999999999999" customHeight="1">
      <c r="A18" s="190" t="s">
        <v>1921</v>
      </c>
      <c r="B18" s="191">
        <v>0</v>
      </c>
      <c r="C18" s="239" t="s">
        <v>1862</v>
      </c>
      <c r="D18" s="191">
        <v>4088.7522450000001</v>
      </c>
    </row>
    <row r="19" ht="27.949999999999999" customHeight="1">
      <c r="A19" s="190" t="s">
        <v>1922</v>
      </c>
      <c r="B19" s="191">
        <v>2406.0668830000004</v>
      </c>
      <c r="C19" s="239" t="s">
        <v>1863</v>
      </c>
      <c r="D19" s="191">
        <v>-1682.6853620000002</v>
      </c>
    </row>
    <row r="20" ht="27.949999999999999" customHeight="1">
      <c r="A20" s="200" t="s">
        <v>1923</v>
      </c>
      <c r="B20" s="245">
        <v>6875.5967629999996</v>
      </c>
      <c r="C20" s="239" t="s">
        <v>1865</v>
      </c>
      <c r="D20" s="191">
        <v>5192.9114009999994</v>
      </c>
    </row>
    <row r="21" ht="27.949999999999999" customHeight="1">
      <c r="A21" s="190" t="s">
        <v>1943</v>
      </c>
      <c r="B21" s="191">
        <v>0</v>
      </c>
      <c r="C21" s="239" t="s">
        <v>1943</v>
      </c>
      <c r="D21" s="191">
        <v>0</v>
      </c>
    </row>
    <row r="22" ht="27.949999999999999" customHeight="1">
      <c r="A22" s="203" t="s">
        <v>1891</v>
      </c>
      <c r="B22" s="191">
        <v>9281.6636459999991</v>
      </c>
      <c r="C22" s="246" t="s">
        <v>1891</v>
      </c>
      <c r="D22" s="191">
        <v>9281.6636459999991</v>
      </c>
    </row>
    <row r="23" ht="13.1">
      <c r="A23" s="210"/>
      <c r="B23" s="205"/>
      <c r="C23" s="205"/>
      <c r="D23" s="206"/>
    </row>
  </sheetData>
  <mergeCells count="1">
    <mergeCell ref="A1:D1"/>
  </mergeCells>
  <printOptions headings="0" gridLines="0"/>
  <pageMargins left="0.75138900000000008" right="0.75138900000000008" top="1" bottom="1" header="0.5" footer="0.5"/>
  <pageSetup paperSize="9" scale="95" firstPageNumber="1" fitToWidth="1" fitToHeight="1" pageOrder="downThenOver" orientation="portrait" usePrinterDefaults="1" blackAndWhite="0" draft="0" cellComments="none" useFirstPageNumber="0" errors="displayed" horizontalDpi="600" verticalDpi="0" copies="1"/>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A16" activeCellId="0" sqref="A16"/>
    </sheetView>
  </sheetViews>
  <sheetFormatPr baseColWidth="8" defaultColWidth="7.125" defaultRowHeight="13.1" customHeight="1"/>
  <cols>
    <col customWidth="1" min="1" max="1" style="140" width="36"/>
    <col customWidth="1" min="2" max="2" style="140" width="12.625"/>
    <col customWidth="1" min="3" max="3" style="140" width="30"/>
    <col customWidth="1" min="4" max="4" style="140" width="16.25"/>
    <col customWidth="1" min="5" max="8" style="140" width="7.125"/>
    <col bestFit="1" customWidth="1" min="9" max="9" style="140" width="9.625"/>
    <col customWidth="1" min="10" max="257" style="140" width="7.125"/>
  </cols>
  <sheetData>
    <row r="1" ht="51.950000000000003" customHeight="1">
      <c r="A1" s="141" t="s">
        <v>1944</v>
      </c>
      <c r="B1" s="141"/>
      <c r="C1" s="141"/>
      <c r="D1" s="141"/>
      <c r="E1" s="142"/>
      <c r="F1" s="142"/>
      <c r="G1" s="142"/>
      <c r="H1" s="142"/>
      <c r="I1" s="142"/>
      <c r="J1" s="142"/>
      <c r="K1" s="142"/>
      <c r="L1" s="142"/>
    </row>
    <row r="2" ht="13.1">
      <c r="A2" s="143"/>
      <c r="D2" s="247" t="s">
        <v>1148</v>
      </c>
    </row>
    <row r="3" s="168" customFormat="1" ht="27.949999999999999" customHeight="1">
      <c r="A3" s="248" t="s">
        <v>1945</v>
      </c>
      <c r="B3" s="248" t="s">
        <v>1946</v>
      </c>
      <c r="C3" s="248" t="s">
        <v>1945</v>
      </c>
      <c r="D3" s="248" t="s">
        <v>1946</v>
      </c>
    </row>
    <row r="4" s="168" customFormat="1" ht="27.949999999999999" customHeight="1">
      <c r="A4" s="249" t="s">
        <v>1947</v>
      </c>
      <c r="B4" s="250">
        <v>1960.8938620000001</v>
      </c>
      <c r="C4" s="250" t="s">
        <v>1948</v>
      </c>
      <c r="D4" s="250">
        <v>378.22949999999997</v>
      </c>
    </row>
    <row r="5" s="168" customFormat="1" ht="27.949999999999999" customHeight="1">
      <c r="A5" s="249" t="s">
        <v>1949</v>
      </c>
      <c r="B5" s="250">
        <v>0</v>
      </c>
      <c r="C5" s="250" t="s">
        <v>1950</v>
      </c>
      <c r="D5" s="250">
        <v>66.433499999999995</v>
      </c>
    </row>
    <row r="6" s="168" customFormat="1" ht="27.949999999999999" customHeight="1">
      <c r="A6" s="249" t="s">
        <v>1951</v>
      </c>
      <c r="B6" s="250">
        <v>49.930371000000001</v>
      </c>
      <c r="C6" s="250" t="s">
        <v>1952</v>
      </c>
      <c r="D6" s="250">
        <v>0</v>
      </c>
    </row>
    <row r="7" s="168" customFormat="1" ht="27.949999999999999" customHeight="1">
      <c r="A7" s="249" t="s">
        <v>1953</v>
      </c>
      <c r="B7" s="250">
        <v>0</v>
      </c>
      <c r="C7" s="250" t="s">
        <v>1954</v>
      </c>
      <c r="D7" s="250">
        <v>0</v>
      </c>
    </row>
    <row r="8" s="168" customFormat="1" ht="27.949999999999999" customHeight="1">
      <c r="A8" s="249" t="s">
        <v>1955</v>
      </c>
      <c r="B8" s="250">
        <v>11.999815</v>
      </c>
      <c r="C8" s="250" t="s">
        <v>1956</v>
      </c>
      <c r="D8" s="250">
        <v>4.6782000000000004</v>
      </c>
    </row>
    <row r="9" s="168" customFormat="1" ht="27.949999999999999" customHeight="1">
      <c r="A9" s="249"/>
      <c r="B9" s="250"/>
      <c r="C9" s="250" t="s">
        <v>1957</v>
      </c>
      <c r="D9" s="250">
        <v>940.9624</v>
      </c>
    </row>
    <row r="10" s="168" customFormat="1" ht="27.949999999999999" customHeight="1">
      <c r="A10" s="249"/>
      <c r="B10" s="250"/>
      <c r="C10" s="250" t="s">
        <v>1958</v>
      </c>
      <c r="D10" s="250">
        <v>21.899999999999999</v>
      </c>
    </row>
    <row r="11" s="168" customFormat="1" ht="27.949999999999999" customHeight="1">
      <c r="A11" s="249"/>
      <c r="B11" s="250"/>
      <c r="C11" s="250" t="s">
        <v>1959</v>
      </c>
      <c r="D11" s="250">
        <v>0</v>
      </c>
    </row>
    <row r="12" s="168" customFormat="1" ht="27.949999999999999" customHeight="1">
      <c r="A12" s="249"/>
      <c r="B12" s="250"/>
      <c r="C12" s="250" t="s">
        <v>1960</v>
      </c>
      <c r="D12" s="250">
        <v>15.219776000000001</v>
      </c>
    </row>
    <row r="13" s="168" customFormat="1" ht="27.949999999999999" customHeight="1">
      <c r="A13" s="249" t="s">
        <v>1961</v>
      </c>
      <c r="B13" s="250">
        <v>2022.8240479999999</v>
      </c>
      <c r="C13" s="250" t="s">
        <v>1962</v>
      </c>
      <c r="D13" s="250">
        <v>1427.423376</v>
      </c>
    </row>
    <row r="14" s="168" customFormat="1" ht="27.949999999999999" customHeight="1">
      <c r="A14" s="249" t="s">
        <v>1963</v>
      </c>
      <c r="B14" s="250">
        <v>694</v>
      </c>
      <c r="C14" s="250" t="s">
        <v>1964</v>
      </c>
      <c r="D14" s="250">
        <v>0</v>
      </c>
    </row>
    <row r="15" s="168" customFormat="1" ht="27.949999999999999" customHeight="1">
      <c r="A15" s="249" t="s">
        <v>1965</v>
      </c>
      <c r="B15" s="250">
        <v>0</v>
      </c>
      <c r="C15" s="250" t="s">
        <v>1966</v>
      </c>
      <c r="D15" s="250">
        <v>85</v>
      </c>
    </row>
    <row r="16" s="168" customFormat="1" ht="27.949999999999999" customHeight="1">
      <c r="A16" s="249" t="s">
        <v>1967</v>
      </c>
      <c r="B16" s="250">
        <v>2716.8240479999999</v>
      </c>
      <c r="C16" s="250" t="s">
        <v>1968</v>
      </c>
      <c r="D16" s="250">
        <v>1512.423376</v>
      </c>
    </row>
    <row r="17" s="168" customFormat="1" ht="27.949999999999999" customHeight="1">
      <c r="A17" s="249"/>
      <c r="B17" s="250"/>
      <c r="C17" s="250" t="s">
        <v>1969</v>
      </c>
      <c r="D17" s="250">
        <v>1204.400672</v>
      </c>
    </row>
    <row r="18" s="168" customFormat="1" ht="27.949999999999999" customHeight="1">
      <c r="A18" s="249" t="s">
        <v>1970</v>
      </c>
      <c r="B18" s="250">
        <v>1853.8554219999999</v>
      </c>
      <c r="C18" s="250" t="s">
        <v>1971</v>
      </c>
      <c r="D18" s="250">
        <v>3058.2560940000003</v>
      </c>
    </row>
    <row r="19" s="168" customFormat="1" ht="27.949999999999999" customHeight="1">
      <c r="A19" s="249" t="s">
        <v>1972</v>
      </c>
      <c r="B19" s="250">
        <v>4570.67947</v>
      </c>
      <c r="C19" s="250" t="s">
        <v>1973</v>
      </c>
      <c r="D19" s="250">
        <v>4570.67947</v>
      </c>
    </row>
    <row r="20" s="168" customFormat="1" ht="27.949999999999999" customHeight="1">
      <c r="A20" s="251" t="s">
        <v>1974</v>
      </c>
    </row>
  </sheetData>
  <mergeCells count="1">
    <mergeCell ref="A1:D1"/>
  </mergeCells>
  <printOptions headings="0" gridLines="0"/>
  <pageMargins left="0.75" right="0.75" top="1" bottom="1" header="0.5" footer="0.5"/>
  <pageSetup paperSize="9" scale="95" firstPageNumber="1" fitToWidth="1" fitToHeight="1" pageOrder="downThenOver" orientation="portrait" usePrinterDefaults="1" blackAndWhite="0" draft="0" cellComments="none" useFirstPageNumber="0" errors="displayed" horizontalDpi="0" verticalDpi="0" copies="1"/>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Zeros="0" zoomScale="100" workbookViewId="0">
      <selection activeCell="A16" activeCellId="0" sqref="A16"/>
    </sheetView>
  </sheetViews>
  <sheetFormatPr baseColWidth="8" defaultColWidth="8.125" defaultRowHeight="13.1" customHeight="1"/>
  <cols>
    <col customWidth="1" min="1" max="1" style="252" width="32.625"/>
    <col customWidth="1" min="2" max="2" style="253" width="10"/>
    <col customWidth="1" min="3" max="3" style="253" width="11.375"/>
    <col customWidth="1" min="4" max="4" style="253" width="9.625"/>
    <col customWidth="1" min="5" max="5" style="253" width="12.5"/>
    <col customWidth="1" min="6" max="6" style="253" width="10"/>
    <col customWidth="1" min="7" max="7" style="253" width="7.75"/>
    <col customWidth="1" min="8" max="8" style="253" width="6.875"/>
    <col customWidth="1" min="9" max="10" style="253" width="8.125"/>
    <col bestFit="1" customWidth="1" min="11" max="11" style="253" width="9.375"/>
    <col customWidth="1" min="12" max="257" style="253" width="8.125"/>
  </cols>
  <sheetData>
    <row r="1" ht="17.600000000000001">
      <c r="A1" s="254" t="s">
        <v>1975</v>
      </c>
      <c r="B1" s="255"/>
      <c r="C1" s="255"/>
      <c r="D1" s="255"/>
      <c r="E1" s="255"/>
      <c r="F1" s="255"/>
      <c r="G1" s="255"/>
      <c r="H1" s="255"/>
    </row>
    <row r="2" ht="15" customHeight="1">
      <c r="A2" s="256"/>
      <c r="B2" s="256"/>
      <c r="C2" s="256"/>
      <c r="D2" s="256"/>
      <c r="E2" s="256"/>
      <c r="F2" s="256"/>
      <c r="G2" s="257" t="s">
        <v>1148</v>
      </c>
      <c r="H2" s="258"/>
    </row>
    <row r="3" ht="24">
      <c r="A3" s="259" t="s">
        <v>1976</v>
      </c>
      <c r="B3" s="260" t="s">
        <v>1977</v>
      </c>
      <c r="C3" s="260" t="s">
        <v>1978</v>
      </c>
      <c r="D3" s="260" t="s">
        <v>1979</v>
      </c>
      <c r="E3" s="260" t="s">
        <v>1980</v>
      </c>
      <c r="F3" s="261" t="s">
        <v>1981</v>
      </c>
      <c r="G3" s="262" t="s">
        <v>1982</v>
      </c>
      <c r="H3" s="262" t="s">
        <v>1983</v>
      </c>
    </row>
    <row r="4" s="263" customFormat="1" ht="27.949999999999999" customHeight="1">
      <c r="A4" s="264" t="s">
        <v>1984</v>
      </c>
      <c r="B4" s="265"/>
      <c r="C4" s="265"/>
      <c r="D4" s="265">
        <f>XFD5+XFD10</f>
        <v>386117</v>
      </c>
      <c r="E4" s="265">
        <f>XFD5+XFD10</f>
        <v>112184</v>
      </c>
      <c r="F4" s="265"/>
      <c r="G4" s="265"/>
      <c r="H4" s="265"/>
      <c r="K4" s="263"/>
    </row>
    <row r="5" s="263" customFormat="1" ht="27.949999999999999" customHeight="1">
      <c r="A5" s="266" t="s">
        <v>1985</v>
      </c>
      <c r="B5" s="265"/>
      <c r="C5" s="265"/>
      <c r="D5" s="265">
        <f>SUM(XFD6:XFD9)</f>
        <v>99399</v>
      </c>
      <c r="E5" s="265">
        <f>SUM(XFD6:XFD9)</f>
        <v>14165</v>
      </c>
      <c r="F5" s="265"/>
      <c r="G5" s="265"/>
      <c r="H5" s="265"/>
      <c r="K5" s="263"/>
    </row>
    <row r="6" s="263" customFormat="1" ht="27.949999999999999" customHeight="1">
      <c r="A6" s="267" t="s">
        <v>1986</v>
      </c>
      <c r="B6" s="268">
        <v>173980</v>
      </c>
      <c r="C6" s="268" t="s">
        <v>1987</v>
      </c>
      <c r="D6" s="268">
        <v>24796</v>
      </c>
      <c r="E6" s="268">
        <v>3968</v>
      </c>
      <c r="F6" s="268" t="s">
        <v>1988</v>
      </c>
      <c r="G6" s="268">
        <v>2.9500000000000002</v>
      </c>
      <c r="H6" s="268" t="s">
        <v>1989</v>
      </c>
      <c r="K6" s="263"/>
    </row>
    <row r="7" s="263" customFormat="1" ht="27.949999999999999" customHeight="1">
      <c r="A7" s="267" t="s">
        <v>1990</v>
      </c>
      <c r="B7" s="268">
        <v>173981</v>
      </c>
      <c r="C7" s="268" t="s">
        <v>1987</v>
      </c>
      <c r="D7" s="268">
        <v>26928</v>
      </c>
      <c r="E7" s="268">
        <v>4309</v>
      </c>
      <c r="F7" s="268" t="s">
        <v>1988</v>
      </c>
      <c r="G7" s="268">
        <v>2.9700000000000002</v>
      </c>
      <c r="H7" s="268" t="s">
        <v>1991</v>
      </c>
      <c r="K7" s="263"/>
    </row>
    <row r="8" s="263" customFormat="1" ht="27.949999999999999" customHeight="1">
      <c r="A8" s="267" t="s">
        <v>1992</v>
      </c>
      <c r="B8" s="268">
        <v>173982</v>
      </c>
      <c r="C8" s="268" t="s">
        <v>1987</v>
      </c>
      <c r="D8" s="268">
        <v>10769</v>
      </c>
      <c r="E8" s="268">
        <v>1723</v>
      </c>
      <c r="F8" s="268" t="s">
        <v>1988</v>
      </c>
      <c r="G8" s="268">
        <v>3.1000000000000001</v>
      </c>
      <c r="H8" s="268" t="s">
        <v>1993</v>
      </c>
      <c r="K8" s="263"/>
    </row>
    <row r="9" s="263" customFormat="1" ht="27.949999999999999" customHeight="1">
      <c r="A9" s="267" t="s">
        <v>1994</v>
      </c>
      <c r="B9" s="268">
        <v>2371169</v>
      </c>
      <c r="C9" s="268" t="s">
        <v>1987</v>
      </c>
      <c r="D9" s="268">
        <v>36906</v>
      </c>
      <c r="E9" s="268">
        <v>4165</v>
      </c>
      <c r="F9" s="268" t="s">
        <v>1995</v>
      </c>
      <c r="G9" s="268">
        <v>2.8700000000000001</v>
      </c>
      <c r="H9" s="268" t="s">
        <v>1991</v>
      </c>
      <c r="K9" s="263"/>
    </row>
    <row r="10" s="263" customFormat="1" ht="27.949999999999999" customHeight="1">
      <c r="A10" s="269" t="s">
        <v>1996</v>
      </c>
      <c r="B10" s="265"/>
      <c r="C10" s="270"/>
      <c r="D10" s="265">
        <f>SUM(XFD11:XFD31)</f>
        <v>286718</v>
      </c>
      <c r="E10" s="265">
        <f>SUM(XFD11:XFD31)</f>
        <v>98019</v>
      </c>
      <c r="F10" s="271"/>
      <c r="G10" s="265"/>
      <c r="H10" s="265"/>
      <c r="K10" s="263"/>
    </row>
    <row r="11" s="263" customFormat="1" ht="27.949999999999999" customHeight="1">
      <c r="A11" s="267" t="s">
        <v>1997</v>
      </c>
      <c r="B11" s="268" t="s">
        <v>1998</v>
      </c>
      <c r="C11" s="272" t="s">
        <v>1999</v>
      </c>
      <c r="D11" s="268">
        <v>6000</v>
      </c>
      <c r="E11" s="273"/>
      <c r="F11" s="268" t="s">
        <v>2000</v>
      </c>
      <c r="G11" s="268">
        <v>3.1299999999999999</v>
      </c>
      <c r="H11" s="268" t="s">
        <v>2001</v>
      </c>
      <c r="K11" s="263"/>
      <c r="L11" s="263"/>
    </row>
    <row r="12" s="263" customFormat="1" ht="27.949999999999999" customHeight="1">
      <c r="A12" s="267" t="s">
        <v>2002</v>
      </c>
      <c r="B12" s="268" t="s">
        <v>2003</v>
      </c>
      <c r="C12" s="272" t="s">
        <v>1999</v>
      </c>
      <c r="D12" s="268">
        <v>5000</v>
      </c>
      <c r="E12" s="273"/>
      <c r="F12" s="268" t="s">
        <v>2000</v>
      </c>
      <c r="G12" s="268">
        <v>3.2200000000000002</v>
      </c>
      <c r="H12" s="268" t="s">
        <v>2004</v>
      </c>
      <c r="K12" s="263"/>
      <c r="L12" s="263"/>
    </row>
    <row r="13" s="263" customFormat="1" ht="27.949999999999999" customHeight="1">
      <c r="A13" s="267" t="s">
        <v>2005</v>
      </c>
      <c r="B13" s="268" t="s">
        <v>2006</v>
      </c>
      <c r="C13" s="272" t="s">
        <v>1999</v>
      </c>
      <c r="D13" s="268">
        <v>3000</v>
      </c>
      <c r="E13" s="273"/>
      <c r="F13" s="268" t="s">
        <v>1988</v>
      </c>
      <c r="G13" s="268">
        <v>3.1000000000000001</v>
      </c>
      <c r="H13" s="268" t="s">
        <v>2001</v>
      </c>
      <c r="K13" s="263"/>
    </row>
    <row r="14" s="263" customFormat="1" ht="27.949999999999999" customHeight="1">
      <c r="A14" s="267" t="s">
        <v>2007</v>
      </c>
      <c r="B14" s="268" t="s">
        <v>2008</v>
      </c>
      <c r="C14" s="272" t="s">
        <v>1999</v>
      </c>
      <c r="D14" s="268">
        <v>18000</v>
      </c>
      <c r="E14" s="273"/>
      <c r="F14" s="268" t="s">
        <v>1988</v>
      </c>
      <c r="G14" s="268">
        <v>3.1000000000000001</v>
      </c>
      <c r="H14" s="268" t="s">
        <v>2001</v>
      </c>
      <c r="K14" s="263"/>
    </row>
    <row r="15" s="263" customFormat="1" ht="27.949999999999999" customHeight="1">
      <c r="A15" s="267" t="s">
        <v>2009</v>
      </c>
      <c r="B15" s="268" t="s">
        <v>2010</v>
      </c>
      <c r="C15" s="272" t="s">
        <v>1999</v>
      </c>
      <c r="D15" s="268">
        <v>2000</v>
      </c>
      <c r="E15" s="273"/>
      <c r="F15" s="268" t="s">
        <v>2011</v>
      </c>
      <c r="G15" s="268">
        <v>3.1499999999999999</v>
      </c>
      <c r="H15" s="268" t="s">
        <v>2001</v>
      </c>
      <c r="K15" s="263"/>
    </row>
    <row r="16" s="263" customFormat="1" ht="27.949999999999999" customHeight="1">
      <c r="A16" s="267" t="s">
        <v>2012</v>
      </c>
      <c r="B16" s="268" t="s">
        <v>2013</v>
      </c>
      <c r="C16" s="272" t="s">
        <v>1999</v>
      </c>
      <c r="D16" s="268">
        <v>5000</v>
      </c>
      <c r="E16" s="273"/>
      <c r="F16" s="268" t="s">
        <v>2011</v>
      </c>
      <c r="G16" s="268">
        <v>3.23</v>
      </c>
      <c r="H16" s="268" t="s">
        <v>2004</v>
      </c>
      <c r="K16" s="263"/>
    </row>
    <row r="17" s="263" customFormat="1" ht="27.949999999999999" customHeight="1">
      <c r="A17" s="267" t="s">
        <v>2014</v>
      </c>
      <c r="B17" s="268" t="s">
        <v>2015</v>
      </c>
      <c r="C17" s="272" t="s">
        <v>1999</v>
      </c>
      <c r="D17" s="268">
        <v>7000</v>
      </c>
      <c r="E17" s="273"/>
      <c r="F17" s="268" t="s">
        <v>2011</v>
      </c>
      <c r="G17" s="268">
        <v>3.3900000000000001</v>
      </c>
      <c r="H17" s="268" t="s">
        <v>2016</v>
      </c>
      <c r="K17" s="263"/>
    </row>
    <row r="18" s="263" customFormat="1" ht="27.949999999999999" customHeight="1">
      <c r="A18" s="267" t="s">
        <v>2017</v>
      </c>
      <c r="B18" s="268" t="s">
        <v>2018</v>
      </c>
      <c r="C18" s="272" t="s">
        <v>1999</v>
      </c>
      <c r="D18" s="268">
        <v>9000</v>
      </c>
      <c r="E18" s="273"/>
      <c r="F18" s="268" t="s">
        <v>2019</v>
      </c>
      <c r="G18" s="268">
        <v>3.1400000000000001</v>
      </c>
      <c r="H18" s="268" t="s">
        <v>2004</v>
      </c>
      <c r="K18" s="263"/>
    </row>
    <row r="19" s="263" customFormat="1" ht="27.949999999999999" customHeight="1">
      <c r="A19" s="267" t="s">
        <v>2020</v>
      </c>
      <c r="B19" s="268" t="s">
        <v>2021</v>
      </c>
      <c r="C19" s="272" t="s">
        <v>1999</v>
      </c>
      <c r="D19" s="268">
        <v>2600</v>
      </c>
      <c r="E19" s="273"/>
      <c r="F19" s="268" t="s">
        <v>2022</v>
      </c>
      <c r="G19" s="268">
        <v>2.8300000000000001</v>
      </c>
      <c r="H19" s="268" t="s">
        <v>2023</v>
      </c>
      <c r="K19" s="263"/>
    </row>
    <row r="20" s="263" customFormat="1" ht="27.949999999999999" customHeight="1">
      <c r="A20" s="267" t="s">
        <v>2024</v>
      </c>
      <c r="B20" s="268" t="s">
        <v>2025</v>
      </c>
      <c r="C20" s="272" t="s">
        <v>1999</v>
      </c>
      <c r="D20" s="268">
        <v>3000</v>
      </c>
      <c r="E20" s="273"/>
      <c r="F20" s="268" t="s">
        <v>2026</v>
      </c>
      <c r="G20" s="268">
        <v>2.6899999999999999</v>
      </c>
      <c r="H20" s="268" t="s">
        <v>2023</v>
      </c>
      <c r="K20" s="263"/>
    </row>
    <row r="21" s="263" customFormat="1" ht="27.949999999999999" customHeight="1">
      <c r="A21" s="267" t="s">
        <v>2027</v>
      </c>
      <c r="B21" s="268" t="s">
        <v>2028</v>
      </c>
      <c r="C21" s="272" t="s">
        <v>1999</v>
      </c>
      <c r="D21" s="268">
        <v>14000</v>
      </c>
      <c r="E21" s="273"/>
      <c r="F21" s="268" t="s">
        <v>2026</v>
      </c>
      <c r="G21" s="268">
        <v>2.6600000000000001</v>
      </c>
      <c r="H21" s="268" t="s">
        <v>2029</v>
      </c>
      <c r="K21" s="263"/>
    </row>
    <row r="22" s="263" customFormat="1" ht="27.949999999999999" customHeight="1">
      <c r="A22" s="267" t="s">
        <v>2030</v>
      </c>
      <c r="B22" s="268" t="s">
        <v>2031</v>
      </c>
      <c r="C22" s="272" t="s">
        <v>1999</v>
      </c>
      <c r="D22" s="268">
        <v>3000</v>
      </c>
      <c r="E22" s="273"/>
      <c r="F22" s="268" t="s">
        <v>2032</v>
      </c>
      <c r="G22" s="268">
        <v>2.77</v>
      </c>
      <c r="H22" s="268" t="s">
        <v>2023</v>
      </c>
      <c r="K22" s="263"/>
    </row>
    <row r="23" s="263" customFormat="1" ht="27.949999999999999" customHeight="1">
      <c r="A23" s="267" t="s">
        <v>2033</v>
      </c>
      <c r="B23" s="268" t="s">
        <v>2034</v>
      </c>
      <c r="C23" s="272" t="s">
        <v>1999</v>
      </c>
      <c r="D23" s="268">
        <v>8500</v>
      </c>
      <c r="E23" s="273"/>
      <c r="F23" s="268" t="s">
        <v>2032</v>
      </c>
      <c r="G23" s="268">
        <v>2.77</v>
      </c>
      <c r="H23" s="268" t="s">
        <v>2023</v>
      </c>
      <c r="K23" s="263"/>
    </row>
    <row r="24" s="263" customFormat="1" ht="27.949999999999999" customHeight="1">
      <c r="A24" s="267" t="s">
        <v>2035</v>
      </c>
      <c r="B24" s="268" t="s">
        <v>2036</v>
      </c>
      <c r="C24" s="272" t="s">
        <v>1999</v>
      </c>
      <c r="D24" s="268">
        <v>8000</v>
      </c>
      <c r="E24" s="273"/>
      <c r="F24" s="268" t="s">
        <v>2032</v>
      </c>
      <c r="G24" s="268">
        <v>2.9300000000000002</v>
      </c>
      <c r="H24" s="268" t="s">
        <v>2001</v>
      </c>
      <c r="K24" s="263"/>
    </row>
    <row r="25" s="263" customFormat="1" ht="27.949999999999999" customHeight="1">
      <c r="A25" s="267" t="s">
        <v>2037</v>
      </c>
      <c r="B25" s="268" t="s">
        <v>2038</v>
      </c>
      <c r="C25" s="272" t="s">
        <v>1999</v>
      </c>
      <c r="D25" s="268">
        <v>2000</v>
      </c>
      <c r="E25" s="273"/>
      <c r="F25" s="268" t="s">
        <v>2032</v>
      </c>
      <c r="G25" s="268">
        <v>2.77</v>
      </c>
      <c r="H25" s="268" t="s">
        <v>2023</v>
      </c>
      <c r="K25" s="263"/>
    </row>
    <row r="26" s="263" customFormat="1" ht="27.949999999999999" customHeight="1">
      <c r="A26" s="267" t="s">
        <v>2039</v>
      </c>
      <c r="B26" s="268" t="s">
        <v>2040</v>
      </c>
      <c r="C26" s="272" t="s">
        <v>1999</v>
      </c>
      <c r="D26" s="268">
        <v>1800</v>
      </c>
      <c r="E26" s="268"/>
      <c r="F26" s="268" t="s">
        <v>1995</v>
      </c>
      <c r="G26" s="268">
        <v>2.75</v>
      </c>
      <c r="H26" s="268" t="s">
        <v>2023</v>
      </c>
      <c r="K26" s="263"/>
    </row>
    <row r="27" s="263" customFormat="1" ht="27.949999999999999" customHeight="1">
      <c r="A27" s="267" t="s">
        <v>2041</v>
      </c>
      <c r="B27" s="268" t="s">
        <v>2042</v>
      </c>
      <c r="C27" s="272" t="s">
        <v>1999</v>
      </c>
      <c r="D27" s="268">
        <v>42000</v>
      </c>
      <c r="E27" s="268">
        <v>27000</v>
      </c>
      <c r="F27" s="268" t="s">
        <v>1995</v>
      </c>
      <c r="G27" s="268">
        <v>2.9700000000000002</v>
      </c>
      <c r="H27" s="268" t="s">
        <v>2001</v>
      </c>
      <c r="K27" s="263"/>
    </row>
    <row r="28" s="263" customFormat="1" ht="27.949999999999999" customHeight="1">
      <c r="A28" s="267" t="s">
        <v>2043</v>
      </c>
      <c r="B28" s="268" t="s">
        <v>2044</v>
      </c>
      <c r="C28" s="272" t="s">
        <v>1999</v>
      </c>
      <c r="D28" s="268">
        <v>25500</v>
      </c>
      <c r="E28" s="268">
        <v>3500</v>
      </c>
      <c r="F28" s="268" t="s">
        <v>1995</v>
      </c>
      <c r="G28" s="268">
        <v>3.0699999999999998</v>
      </c>
      <c r="H28" s="268" t="s">
        <v>2004</v>
      </c>
      <c r="K28" s="263"/>
    </row>
    <row r="29" s="263" customFormat="1" ht="27.949999999999999" customHeight="1">
      <c r="A29" s="267" t="s">
        <v>2045</v>
      </c>
      <c r="B29" s="268" t="s">
        <v>2046</v>
      </c>
      <c r="C29" s="272" t="s">
        <v>1999</v>
      </c>
      <c r="D29" s="268">
        <v>3900</v>
      </c>
      <c r="E29" s="268">
        <v>3900</v>
      </c>
      <c r="F29" s="268" t="s">
        <v>1995</v>
      </c>
      <c r="G29" s="268">
        <v>2.7000000000000002</v>
      </c>
      <c r="H29" s="268" t="s">
        <v>2029</v>
      </c>
      <c r="K29" s="263"/>
    </row>
    <row r="30" s="263" customFormat="1" ht="27.949999999999999" customHeight="1">
      <c r="A30" s="267" t="s">
        <v>2047</v>
      </c>
      <c r="B30" s="268" t="s">
        <v>2048</v>
      </c>
      <c r="C30" s="272" t="s">
        <v>1999</v>
      </c>
      <c r="D30" s="268">
        <v>53799</v>
      </c>
      <c r="E30" s="268"/>
      <c r="F30" s="268" t="s">
        <v>2049</v>
      </c>
      <c r="G30" s="268">
        <v>2.9399999999999999</v>
      </c>
      <c r="H30" s="268" t="s">
        <v>2023</v>
      </c>
      <c r="K30" s="263"/>
    </row>
    <row r="31" s="263" customFormat="1" ht="27.949999999999999" customHeight="1">
      <c r="A31" s="267" t="s">
        <v>2050</v>
      </c>
      <c r="B31" s="268" t="s">
        <v>2051</v>
      </c>
      <c r="C31" s="272" t="s">
        <v>1999</v>
      </c>
      <c r="D31" s="268">
        <v>63619</v>
      </c>
      <c r="E31" s="268">
        <v>63619</v>
      </c>
      <c r="F31" s="268" t="s">
        <v>2049</v>
      </c>
      <c r="G31" s="268">
        <v>3.0800000000000001</v>
      </c>
      <c r="H31" s="268" t="s">
        <v>2001</v>
      </c>
      <c r="K31" s="263"/>
    </row>
    <row r="32" s="263" customFormat="1" ht="27.949999999999999" customHeight="1">
      <c r="A32" s="264" t="s">
        <v>2052</v>
      </c>
      <c r="B32" s="265"/>
      <c r="C32" s="270"/>
      <c r="D32" s="265">
        <f>XFD33+XFD41</f>
        <v>89735</v>
      </c>
      <c r="E32" s="265">
        <f>XFD33+XFD41</f>
        <v>19643</v>
      </c>
      <c r="F32" s="268"/>
      <c r="G32" s="265"/>
      <c r="H32" s="268"/>
      <c r="K32" s="263"/>
    </row>
    <row r="33" s="263" customFormat="1" ht="27.949999999999999" customHeight="1">
      <c r="A33" s="266" t="s">
        <v>1985</v>
      </c>
      <c r="B33" s="265"/>
      <c r="C33" s="270"/>
      <c r="D33" s="265">
        <f>SUM(XFD34:XFD40)</f>
        <v>71429</v>
      </c>
      <c r="E33" s="265">
        <f>SUM(XFD34:XFD40)</f>
        <v>10979</v>
      </c>
      <c r="F33" s="268"/>
      <c r="G33" s="265"/>
      <c r="H33" s="268"/>
      <c r="K33" s="263"/>
    </row>
    <row r="34" s="263" customFormat="1" ht="27.949999999999999" customHeight="1">
      <c r="A34" s="267" t="s">
        <v>2053</v>
      </c>
      <c r="B34" s="267" t="s">
        <v>2054</v>
      </c>
      <c r="C34" s="272" t="s">
        <v>1987</v>
      </c>
      <c r="D34" s="268">
        <v>10578</v>
      </c>
      <c r="E34" s="268"/>
      <c r="F34" s="268" t="s">
        <v>2055</v>
      </c>
      <c r="G34" s="268">
        <v>2.8199999999999998</v>
      </c>
      <c r="H34" s="268" t="s">
        <v>2056</v>
      </c>
      <c r="K34" s="263"/>
    </row>
    <row r="35" s="263" customFormat="1" ht="27.949999999999999" customHeight="1">
      <c r="A35" s="267" t="s">
        <v>2057</v>
      </c>
      <c r="B35" s="267" t="s">
        <v>2058</v>
      </c>
      <c r="C35" s="272" t="s">
        <v>1987</v>
      </c>
      <c r="D35" s="268">
        <v>4167</v>
      </c>
      <c r="E35" s="268">
        <v>2367</v>
      </c>
      <c r="F35" s="268" t="s">
        <v>2055</v>
      </c>
      <c r="G35" s="268">
        <v>2.96</v>
      </c>
      <c r="H35" s="268" t="s">
        <v>2029</v>
      </c>
      <c r="K35" s="263"/>
    </row>
    <row r="36" s="263" customFormat="1" ht="27.949999999999999" customHeight="1">
      <c r="A36" s="267" t="s">
        <v>2059</v>
      </c>
      <c r="B36" s="267" t="s">
        <v>2060</v>
      </c>
      <c r="C36" s="272" t="s">
        <v>1987</v>
      </c>
      <c r="D36" s="268">
        <v>1800</v>
      </c>
      <c r="E36" s="268"/>
      <c r="F36" s="268" t="s">
        <v>2061</v>
      </c>
      <c r="G36" s="268">
        <v>2.96</v>
      </c>
      <c r="H36" s="268" t="s">
        <v>2023</v>
      </c>
      <c r="K36" s="263"/>
    </row>
    <row r="37" s="263" customFormat="1" ht="27.949999999999999" customHeight="1">
      <c r="A37" s="267" t="s">
        <v>2062</v>
      </c>
      <c r="B37" s="267" t="s">
        <v>2063</v>
      </c>
      <c r="C37" s="272" t="s">
        <v>1987</v>
      </c>
      <c r="D37" s="268">
        <v>10791</v>
      </c>
      <c r="E37" s="268">
        <v>1440</v>
      </c>
      <c r="F37" s="268" t="s">
        <v>2022</v>
      </c>
      <c r="G37" s="268">
        <v>2.8300000000000001</v>
      </c>
      <c r="H37" s="268" t="s">
        <v>2023</v>
      </c>
      <c r="K37" s="263"/>
    </row>
    <row r="38" s="263" customFormat="1" ht="27.949999999999999" customHeight="1">
      <c r="A38" s="267" t="s">
        <v>2064</v>
      </c>
      <c r="B38" s="267" t="s">
        <v>2065</v>
      </c>
      <c r="C38" s="272" t="s">
        <v>1987</v>
      </c>
      <c r="D38" s="268">
        <v>26036</v>
      </c>
      <c r="E38" s="268">
        <v>7142</v>
      </c>
      <c r="F38" s="268" t="s">
        <v>2066</v>
      </c>
      <c r="G38" s="268">
        <v>2.8100000000000001</v>
      </c>
      <c r="H38" s="268" t="s">
        <v>2023</v>
      </c>
      <c r="K38" s="263"/>
    </row>
    <row r="39" s="263" customFormat="1" ht="27.949999999999999" customHeight="1">
      <c r="A39" s="267" t="s">
        <v>2067</v>
      </c>
      <c r="B39" s="267" t="s">
        <v>2068</v>
      </c>
      <c r="C39" s="272" t="s">
        <v>1987</v>
      </c>
      <c r="D39" s="268">
        <v>12675</v>
      </c>
      <c r="E39" s="268"/>
      <c r="F39" s="268" t="s">
        <v>2026</v>
      </c>
      <c r="G39" s="268">
        <v>2.48</v>
      </c>
      <c r="H39" s="268" t="s">
        <v>2056</v>
      </c>
      <c r="K39" s="263"/>
    </row>
    <row r="40" s="263" customFormat="1" ht="27.949999999999999" customHeight="1">
      <c r="A40" s="267" t="s">
        <v>2069</v>
      </c>
      <c r="B40" s="267" t="s">
        <v>2070</v>
      </c>
      <c r="C40" s="272" t="s">
        <v>1987</v>
      </c>
      <c r="D40" s="268">
        <v>5382</v>
      </c>
      <c r="E40" s="268">
        <v>30</v>
      </c>
      <c r="F40" s="268" t="s">
        <v>2071</v>
      </c>
      <c r="G40" s="268">
        <v>2.5899999999999999</v>
      </c>
      <c r="H40" s="268" t="s">
        <v>2029</v>
      </c>
      <c r="K40" s="263"/>
    </row>
    <row r="41" s="263" customFormat="1" ht="30" customHeight="1">
      <c r="A41" s="266" t="s">
        <v>1996</v>
      </c>
      <c r="B41" s="265"/>
      <c r="C41" s="270"/>
      <c r="D41" s="265">
        <f>SUM(XFD42:XFD43)</f>
        <v>18306</v>
      </c>
      <c r="E41" s="265">
        <f>SUM(XFD42:XFD43)</f>
        <v>8664</v>
      </c>
      <c r="F41" s="271"/>
      <c r="G41" s="268"/>
      <c r="H41" s="265"/>
      <c r="K41" s="263"/>
    </row>
    <row r="42" s="263" customFormat="1" ht="27.949999999999999" customHeight="1">
      <c r="A42" s="267" t="s">
        <v>2072</v>
      </c>
      <c r="B42" s="267" t="s">
        <v>2073</v>
      </c>
      <c r="C42" s="272" t="s">
        <v>1999</v>
      </c>
      <c r="D42" s="268">
        <v>8308</v>
      </c>
      <c r="E42" s="268">
        <v>6800</v>
      </c>
      <c r="F42" s="268" t="s">
        <v>2022</v>
      </c>
      <c r="G42" s="268">
        <v>2.8100000000000001</v>
      </c>
      <c r="H42" s="268" t="s">
        <v>2029</v>
      </c>
      <c r="K42" s="263"/>
    </row>
    <row r="43" s="263" customFormat="1" ht="27.949999999999999" customHeight="1">
      <c r="A43" s="267" t="s">
        <v>2074</v>
      </c>
      <c r="B43" s="267" t="s">
        <v>2075</v>
      </c>
      <c r="C43" s="272" t="s">
        <v>1999</v>
      </c>
      <c r="D43" s="268">
        <v>9998</v>
      </c>
      <c r="E43" s="268">
        <v>1864</v>
      </c>
      <c r="F43" s="268" t="s">
        <v>2076</v>
      </c>
      <c r="G43" s="268">
        <v>2.7999999999999998</v>
      </c>
      <c r="H43" s="268" t="s">
        <v>2029</v>
      </c>
      <c r="K43" s="263"/>
    </row>
  </sheetData>
  <mergeCells count="2">
    <mergeCell ref="A1:H1"/>
    <mergeCell ref="G2:H2"/>
  </mergeCells>
  <printOptions headings="0" gridLines="0"/>
  <pageMargins left="0.75138900000000008" right="0.75138900000000008" top="0.74791700000000005" bottom="0.39305599999999996" header="0.39305599999999996" footer="0.156944"/>
  <pageSetup paperSize="9" scale="86" firstPageNumber="1" fitToWidth="1" fitToHeight="1" pageOrder="downThenOver" orientation="portrait" usePrinterDefaults="1" blackAndWhite="0" draft="0" cellComments="none" useFirstPageNumber="0" errors="displayed" horizontalDpi="600" verticalDpi="0" copies="1"/>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Zeros="0" topLeftCell="A1" zoomScale="100" workbookViewId="0">
      <pane ySplit="3" topLeftCell="A4" activePane="bottomLeft" state="frozen"/>
      <selection activeCell="A16" activeCellId="0" sqref="A16"/>
    </sheetView>
  </sheetViews>
  <sheetFormatPr baseColWidth="8" defaultColWidth="8.9648400000000006" defaultRowHeight="13.5" customHeight="1"/>
  <cols>
    <col customWidth="1" min="1" max="1" style="274" width="27"/>
    <col customWidth="1" min="2" max="2" style="274" width="18.125"/>
    <col customWidth="1" min="3" max="3" style="274" width="17.75"/>
    <col bestFit="1" customWidth="1" min="4" max="5" style="274" width="9.375"/>
    <col bestFit="1" customWidth="1" min="6" max="32" style="274" width="9"/>
    <col customWidth="1" min="33" max="257" style="274" width="8.9648400000000006"/>
  </cols>
  <sheetData>
    <row r="1" ht="23.25" customHeight="1">
      <c r="A1" s="275" t="s">
        <v>2077</v>
      </c>
      <c r="B1" s="275"/>
      <c r="C1" s="275"/>
    </row>
    <row r="2" ht="14.25" customHeight="1">
      <c r="C2" s="276" t="s">
        <v>1148</v>
      </c>
    </row>
    <row r="3" ht="23.100000000000001" customHeight="1">
      <c r="A3" s="277" t="s">
        <v>2078</v>
      </c>
      <c r="B3" s="277" t="s">
        <v>2079</v>
      </c>
      <c r="C3" s="277" t="s">
        <v>1164</v>
      </c>
    </row>
    <row r="4" ht="21" customHeight="1">
      <c r="A4" s="278" t="s">
        <v>2080</v>
      </c>
      <c r="B4" s="279">
        <f>XFD5+XFD12+XFD15</f>
        <v>242444.87210399998</v>
      </c>
      <c r="C4" s="279">
        <f>XFD5+XFD12+XFD15</f>
        <v>59452.870603000003</v>
      </c>
    </row>
    <row r="5" ht="21" customHeight="1">
      <c r="A5" s="280" t="s">
        <v>2081</v>
      </c>
      <c r="B5" s="279">
        <f>XFD6+XFD9</f>
        <v>164813</v>
      </c>
      <c r="C5" s="279">
        <f>XFD6+XFD9</f>
        <v>35292.400000000001</v>
      </c>
    </row>
    <row r="6" ht="21" customHeight="1">
      <c r="A6" s="281" t="s">
        <v>2082</v>
      </c>
      <c r="B6" s="279">
        <v>106627</v>
      </c>
      <c r="C6" s="279">
        <v>16628.400000000001</v>
      </c>
    </row>
    <row r="7" ht="21" customHeight="1">
      <c r="A7" s="281" t="s">
        <v>2083</v>
      </c>
      <c r="B7" s="279">
        <v>71429</v>
      </c>
      <c r="C7" s="279">
        <v>10979</v>
      </c>
    </row>
    <row r="8" ht="21" customHeight="1">
      <c r="A8" s="281" t="s">
        <v>2084</v>
      </c>
      <c r="B8" s="279">
        <f>XFD6-XFD7</f>
        <v>35198</v>
      </c>
      <c r="C8" s="279">
        <f>XFD6-XFD7</f>
        <v>5649.4000000000015</v>
      </c>
    </row>
    <row r="9" ht="21" customHeight="1">
      <c r="A9" s="281" t="s">
        <v>2085</v>
      </c>
      <c r="B9" s="279">
        <v>58186</v>
      </c>
      <c r="C9" s="279">
        <v>18664</v>
      </c>
    </row>
    <row r="10" ht="21" customHeight="1">
      <c r="A10" s="281" t="s">
        <v>2083</v>
      </c>
      <c r="B10" s="279">
        <v>18306</v>
      </c>
      <c r="C10" s="279">
        <v>8664</v>
      </c>
    </row>
    <row r="11" ht="21" customHeight="1">
      <c r="A11" s="281" t="s">
        <v>2086</v>
      </c>
      <c r="B11" s="279">
        <f>XFD9-XFD10</f>
        <v>39880</v>
      </c>
      <c r="C11" s="279">
        <f>XFD9-XFD10</f>
        <v>10000</v>
      </c>
    </row>
    <row r="12" ht="21" customHeight="1">
      <c r="A12" s="280" t="s">
        <v>2087</v>
      </c>
      <c r="B12" s="279">
        <f>XFD13+XFD14</f>
        <v>77142.209999999992</v>
      </c>
      <c r="C12" s="279">
        <f>XFD13+XFD14</f>
        <v>24027.070621999999</v>
      </c>
    </row>
    <row r="13" ht="21" customHeight="1">
      <c r="A13" s="281" t="s">
        <v>2082</v>
      </c>
      <c r="B13" s="279">
        <v>35242.68</v>
      </c>
      <c r="C13" s="279">
        <v>6372.4065000000001</v>
      </c>
    </row>
    <row r="14" ht="21" customHeight="1">
      <c r="A14" s="281" t="s">
        <v>2085</v>
      </c>
      <c r="B14" s="279">
        <v>41899.529999999999</v>
      </c>
      <c r="C14" s="279">
        <v>17654.664121999998</v>
      </c>
    </row>
    <row r="15" ht="21" customHeight="1">
      <c r="A15" s="280" t="s">
        <v>2088</v>
      </c>
      <c r="B15" s="279">
        <v>489.662104</v>
      </c>
      <c r="C15" s="279">
        <v>133.399981</v>
      </c>
    </row>
    <row r="16" ht="21" customHeight="1">
      <c r="A16" s="281" t="s">
        <v>2082</v>
      </c>
      <c r="B16" s="279">
        <v>178.89052000000001</v>
      </c>
      <c r="C16" s="279">
        <v>26.390581000000001</v>
      </c>
    </row>
    <row r="17" ht="21" customHeight="1">
      <c r="A17" s="281" t="s">
        <v>2085</v>
      </c>
      <c r="B17" s="279">
        <v>310.77158400000002</v>
      </c>
      <c r="C17" s="279">
        <v>107.0094</v>
      </c>
    </row>
  </sheetData>
  <mergeCells count="1">
    <mergeCell ref="A1:C1"/>
  </mergeCells>
  <printOptions headings="0" gridLines="0"/>
  <pageMargins left="0.74791700000000005" right="0.74791700000000005" top="1.2201390000000001" bottom="0.27500000000000008" header="0" footer="0"/>
  <pageSetup paperSize="9" scale="110" firstPageNumber="1" fitToWidth="1" fitToHeight="1" pageOrder="downThenOver" orientation="portrait" usePrinterDefaults="1" blackAndWhite="0" draft="0" cellComments="none" useFirstPageNumber="0" errors="displayed" horizontalDpi="600" verticalDpi="0" copies="1"/>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6" activeCellId="0" sqref="A15:G21"/>
    </sheetView>
  </sheetViews>
  <sheetFormatPr baseColWidth="8" defaultColWidth="8.9648400000000006" defaultRowHeight="13.85" customHeight="1"/>
  <cols>
    <col customWidth="1" min="1" max="1" style="282" width="38"/>
    <col customWidth="1" hidden="1" min="2" max="2" style="282" width="8.125"/>
    <col customWidth="1" hidden="1" min="3" max="3" style="282" width="7.75"/>
    <col customWidth="1" min="4" max="4" style="282" width="8.125"/>
    <col customWidth="1" min="5" max="5" style="282" width="13.625"/>
    <col customWidth="1" hidden="1" min="6" max="6" style="282" width="12.5"/>
    <col customWidth="1" min="7" max="7" style="282" width="25.125"/>
    <col bestFit="1" customWidth="1" min="8" max="32" style="282" width="9"/>
    <col customWidth="1" min="33" max="257" style="282" width="8.9648400000000006"/>
  </cols>
  <sheetData>
    <row r="1" ht="30" customHeight="1">
      <c r="A1" s="283" t="s">
        <v>2089</v>
      </c>
      <c r="B1" s="283"/>
      <c r="C1" s="283"/>
      <c r="D1" s="283"/>
    </row>
    <row r="2" ht="16.149999999999999" customHeight="1">
      <c r="A2" s="283"/>
      <c r="B2" s="283"/>
      <c r="C2" s="283"/>
      <c r="D2" s="283"/>
    </row>
    <row r="3" ht="30" customHeight="1">
      <c r="A3" s="284" t="s">
        <v>2090</v>
      </c>
      <c r="B3" s="285"/>
      <c r="C3" s="285"/>
      <c r="D3" s="285"/>
      <c r="E3" s="285"/>
      <c r="F3" s="285"/>
      <c r="G3" s="285"/>
    </row>
    <row r="4" s="286" customFormat="1" ht="19.899999999999999" customHeight="1">
      <c r="A4" s="287" t="s">
        <v>1148</v>
      </c>
      <c r="B4" s="288"/>
      <c r="C4" s="288"/>
      <c r="D4" s="288"/>
      <c r="E4" s="288"/>
      <c r="F4" s="288"/>
      <c r="G4" s="288"/>
    </row>
    <row r="5" s="256" customFormat="1" ht="51.600000000000001" customHeight="1">
      <c r="A5" s="289" t="s">
        <v>2091</v>
      </c>
      <c r="B5" s="290" t="s">
        <v>2092</v>
      </c>
      <c r="C5" s="291" t="s">
        <v>2093</v>
      </c>
      <c r="D5" s="290" t="s">
        <v>2094</v>
      </c>
      <c r="E5" s="292" t="s">
        <v>2095</v>
      </c>
      <c r="F5" s="293" t="s">
        <v>2096</v>
      </c>
      <c r="G5" s="294" t="s">
        <v>2097</v>
      </c>
    </row>
    <row r="6" s="286" customFormat="1" ht="36.950000000000003" customHeight="1">
      <c r="A6" s="295" t="s">
        <v>2098</v>
      </c>
      <c r="B6" s="296">
        <f>XFD7+XFD8+XFD11</f>
        <v>0</v>
      </c>
      <c r="C6" s="296">
        <f>XFD7+XFD8+XFD11</f>
        <v>0</v>
      </c>
      <c r="D6" s="296">
        <f>XFD7+XFD8+XFD11</f>
        <v>0</v>
      </c>
      <c r="E6" s="297" t="e">
        <f t="shared" ref="E6:E9" si="6">XFD6/XFD6</f>
        <v>#DIV/0!</v>
      </c>
      <c r="F6" s="298" t="e">
        <f t="shared" ref="F6:F12" si="7">XFD6/XFD6-1</f>
        <v>#DIV/0!</v>
      </c>
      <c r="G6" s="299"/>
    </row>
    <row r="7" s="286" customFormat="1" ht="36.950000000000003" customHeight="1">
      <c r="A7" s="300" t="s">
        <v>2099</v>
      </c>
      <c r="B7" s="296">
        <v>1</v>
      </c>
      <c r="C7" s="290">
        <v>152</v>
      </c>
      <c r="D7" s="296">
        <v>106</v>
      </c>
      <c r="E7" s="297" t="e">
        <f t="shared" si="6"/>
        <v>#DIV/0!</v>
      </c>
      <c r="F7" s="298"/>
      <c r="G7" s="301"/>
    </row>
    <row r="8" s="286" customFormat="1" ht="36.950000000000003" customHeight="1">
      <c r="A8" s="300" t="s">
        <v>2100</v>
      </c>
      <c r="B8" s="296">
        <f>XFD9+XFD10</f>
        <v>0</v>
      </c>
      <c r="C8" s="296">
        <f>XFD9+XFD10</f>
        <v>0</v>
      </c>
      <c r="D8" s="296">
        <f>XFD9+XFD10</f>
        <v>0</v>
      </c>
      <c r="E8" s="297" t="e">
        <f t="shared" si="6"/>
        <v>#DIV/0!</v>
      </c>
      <c r="F8" s="298" t="e">
        <f t="shared" si="7"/>
        <v>#DIV/0!</v>
      </c>
      <c r="G8" s="302"/>
    </row>
    <row r="9" s="286" customFormat="1" ht="36.950000000000003" customHeight="1">
      <c r="A9" s="300" t="s">
        <v>2101</v>
      </c>
      <c r="B9" s="296">
        <v>595</v>
      </c>
      <c r="C9" s="290">
        <v>399</v>
      </c>
      <c r="D9" s="296">
        <v>516</v>
      </c>
      <c r="E9" s="297" t="e">
        <f t="shared" si="6"/>
        <v>#DIV/0!</v>
      </c>
      <c r="F9" s="298" t="e">
        <f t="shared" si="7"/>
        <v>#DIV/0!</v>
      </c>
      <c r="G9" s="301"/>
    </row>
    <row r="10" s="286" customFormat="1" ht="36.950000000000003" customHeight="1">
      <c r="A10" s="300" t="s">
        <v>2102</v>
      </c>
      <c r="B10" s="296">
        <v>1022</v>
      </c>
      <c r="C10" s="290">
        <v>1150</v>
      </c>
      <c r="D10" s="296">
        <v>1140</v>
      </c>
      <c r="E10" s="297" t="e">
        <f>XFD10/XFD10</f>
        <v>#DIV/0!</v>
      </c>
      <c r="F10" s="298" t="e">
        <f t="shared" si="7"/>
        <v>#DIV/0!</v>
      </c>
      <c r="G10" s="303"/>
    </row>
    <row r="11" s="286" customFormat="1" ht="36.950000000000003" customHeight="1">
      <c r="A11" s="300" t="s">
        <v>2103</v>
      </c>
      <c r="B11" s="296">
        <f>XFD12+XFD14</f>
        <v>0</v>
      </c>
      <c r="C11" s="296">
        <f>XFD12+XFD14</f>
        <v>0</v>
      </c>
      <c r="D11" s="296">
        <f>XFD12+XFD14</f>
        <v>0</v>
      </c>
      <c r="E11" s="297">
        <v>0.72899999999999998</v>
      </c>
      <c r="F11" s="298" t="e">
        <f t="shared" si="7"/>
        <v>#DIV/0!</v>
      </c>
      <c r="G11" s="302"/>
    </row>
    <row r="12" s="286" customFormat="1" ht="36.950000000000003" customHeight="1">
      <c r="A12" s="300" t="s">
        <v>2104</v>
      </c>
      <c r="B12" s="296">
        <v>82</v>
      </c>
      <c r="C12" s="290">
        <v>333</v>
      </c>
      <c r="D12" s="296">
        <v>93</v>
      </c>
      <c r="E12" s="297">
        <v>0.72899999999999998</v>
      </c>
      <c r="F12" s="298" t="e">
        <f t="shared" si="7"/>
        <v>#DIV/0!</v>
      </c>
      <c r="G12" s="302"/>
    </row>
    <row r="13" s="286" customFormat="1" ht="36.950000000000003" customHeight="1">
      <c r="A13" s="304" t="s">
        <v>2105</v>
      </c>
      <c r="B13" s="305"/>
      <c r="C13" s="290"/>
      <c r="D13" s="305"/>
      <c r="E13" s="297"/>
      <c r="F13" s="296"/>
      <c r="G13" s="306"/>
    </row>
    <row r="14" s="286" customFormat="1" ht="36.950000000000003" customHeight="1">
      <c r="A14" s="307" t="s">
        <v>2106</v>
      </c>
      <c r="B14" s="308"/>
      <c r="C14" s="290"/>
      <c r="D14" s="308"/>
      <c r="E14" s="297"/>
      <c r="F14" s="296"/>
      <c r="G14" s="305"/>
    </row>
    <row r="15" s="286" customFormat="1" ht="13.5">
      <c r="A15" s="309" t="s">
        <v>2107</v>
      </c>
      <c r="B15" s="310"/>
      <c r="C15" s="310"/>
      <c r="D15" s="310"/>
      <c r="E15" s="310"/>
      <c r="F15" s="310"/>
      <c r="G15" s="310"/>
    </row>
    <row r="16" s="286" customFormat="1">
      <c r="A16" s="310"/>
      <c r="B16" s="310"/>
      <c r="C16" s="310"/>
      <c r="D16" s="310"/>
      <c r="E16" s="310"/>
      <c r="F16" s="310"/>
      <c r="G16" s="310"/>
    </row>
    <row r="17" s="286" customFormat="1">
      <c r="A17" s="310"/>
      <c r="B17" s="310"/>
      <c r="C17" s="310"/>
      <c r="D17" s="310"/>
      <c r="E17" s="310"/>
      <c r="F17" s="310"/>
      <c r="G17" s="310"/>
    </row>
    <row r="18" s="286" customFormat="1">
      <c r="A18" s="310"/>
      <c r="B18" s="310"/>
      <c r="C18" s="310"/>
      <c r="D18" s="310"/>
      <c r="E18" s="310"/>
      <c r="F18" s="310"/>
      <c r="G18" s="310"/>
    </row>
    <row r="19" s="286" customFormat="1">
      <c r="A19" s="310"/>
      <c r="B19" s="310"/>
      <c r="C19" s="310"/>
      <c r="D19" s="310"/>
      <c r="E19" s="310"/>
      <c r="F19" s="310"/>
      <c r="G19" s="310"/>
    </row>
    <row r="20" s="286" customFormat="1" ht="3" customHeight="1">
      <c r="A20" s="310"/>
      <c r="B20" s="310"/>
      <c r="C20" s="310"/>
      <c r="D20" s="310"/>
      <c r="E20" s="310"/>
      <c r="F20" s="310"/>
      <c r="G20" s="310"/>
    </row>
    <row r="21" s="286" customFormat="1">
      <c r="A21" s="310"/>
      <c r="B21" s="310"/>
      <c r="C21" s="310"/>
      <c r="D21" s="310"/>
      <c r="E21" s="310"/>
      <c r="F21" s="310"/>
      <c r="G21" s="310"/>
    </row>
    <row r="22" s="286" customFormat="1"/>
    <row r="23" s="286" customFormat="1"/>
    <row r="24" s="286" customFormat="1"/>
    <row r="25" s="286" customFormat="1"/>
    <row r="26" s="286" customFormat="1"/>
    <row r="27" s="286" customFormat="1"/>
    <row r="28" s="286" customFormat="1"/>
    <row r="29" s="286" customFormat="1"/>
    <row r="30" s="286" customFormat="1"/>
    <row r="31" s="286" customFormat="1"/>
    <row r="32" s="286" customFormat="1"/>
    <row r="33" s="286" customFormat="1"/>
    <row r="34" s="286" customFormat="1"/>
    <row r="35" s="286" customFormat="1"/>
    <row r="36" s="286" customFormat="1"/>
    <row r="37" s="286" customFormat="1"/>
    <row r="38" s="286" customFormat="1"/>
    <row r="39" s="286" customFormat="1"/>
    <row r="40" s="286" customFormat="1"/>
    <row r="41" s="286" customFormat="1"/>
    <row r="42" s="286" customFormat="1"/>
    <row r="43" s="286" customFormat="1"/>
    <row r="44" s="286" customFormat="1"/>
    <row r="45" s="286" customFormat="1"/>
    <row r="46" s="286" customFormat="1"/>
    <row r="47" s="286" customFormat="1"/>
    <row r="48" s="286" customFormat="1"/>
    <row r="49" s="286" customFormat="1"/>
    <row r="50" s="286" customFormat="1"/>
    <row r="51" s="286" customFormat="1"/>
    <row r="52" s="286" customFormat="1"/>
    <row r="53" s="286" customFormat="1"/>
    <row r="54" s="286" customFormat="1"/>
    <row r="55" s="286" customFormat="1"/>
    <row r="56" s="286" customFormat="1"/>
    <row r="57" s="286" customFormat="1"/>
    <row r="58" s="286" customFormat="1"/>
    <row r="59" s="286" customFormat="1"/>
    <row r="60" s="286" customFormat="1"/>
    <row r="61" s="286" customFormat="1"/>
    <row r="62" s="286" customFormat="1"/>
    <row r="63" s="286" customFormat="1"/>
    <row r="64" s="286" customFormat="1"/>
    <row r="65" s="286" customFormat="1"/>
    <row r="66" s="286" customFormat="1"/>
    <row r="67" s="286" customFormat="1"/>
    <row r="68" s="286" customFormat="1"/>
    <row r="69" s="286" customFormat="1"/>
    <row r="70" s="286" customFormat="1"/>
    <row r="71" s="286" customFormat="1"/>
    <row r="72" s="286" customFormat="1"/>
    <row r="73" s="286" customFormat="1"/>
    <row r="74" s="286" customFormat="1"/>
    <row r="75" s="286" customFormat="1"/>
    <row r="76" s="286" customFormat="1"/>
    <row r="77" s="286" customFormat="1"/>
    <row r="78" s="286" customFormat="1"/>
    <row r="79" s="286" customFormat="1"/>
    <row r="80" s="286" customFormat="1"/>
    <row r="81" s="286" customFormat="1"/>
    <row r="82" s="286" customFormat="1"/>
    <row r="83" s="286" customFormat="1"/>
    <row r="84" s="286" customFormat="1"/>
    <row r="85" s="286" customFormat="1"/>
    <row r="86" s="286" customFormat="1"/>
    <row r="87" s="286" customFormat="1"/>
    <row r="88" s="286" customFormat="1"/>
    <row r="89" s="286" customFormat="1"/>
    <row r="90" s="286" customFormat="1"/>
    <row r="91" s="286" customFormat="1"/>
    <row r="92" s="286" customFormat="1"/>
    <row r="93" s="286" customFormat="1"/>
    <row r="94" s="286" customFormat="1"/>
    <row r="95" s="286" customFormat="1"/>
    <row r="96" s="286" customFormat="1"/>
    <row r="97" s="286" customFormat="1"/>
    <row r="98" s="286" customFormat="1"/>
    <row r="99" s="286" customFormat="1"/>
    <row r="100" s="286" customFormat="1"/>
    <row r="101" s="286" customFormat="1"/>
    <row r="102" s="286" customFormat="1"/>
    <row r="103" s="286" customFormat="1"/>
    <row r="104" s="286" customFormat="1"/>
    <row r="105" s="286" customFormat="1"/>
    <row r="106" s="286" customFormat="1"/>
    <row r="107" s="286" customFormat="1"/>
    <row r="108" s="286" customFormat="1"/>
    <row r="109" s="286" customFormat="1"/>
    <row r="110" s="286" customFormat="1"/>
    <row r="111" s="286" customFormat="1"/>
    <row r="112" s="286" customFormat="1"/>
    <row r="113" s="286" customFormat="1"/>
    <row r="114" s="286" customFormat="1"/>
    <row r="115" s="286" customFormat="1"/>
    <row r="116" s="286" customFormat="1"/>
    <row r="117" s="286" customFormat="1"/>
    <row r="118" s="286" customFormat="1"/>
    <row r="119" s="286" customFormat="1"/>
    <row r="120" s="286" customFormat="1"/>
    <row r="121" s="286" customFormat="1"/>
    <row r="122" s="286" customFormat="1"/>
    <row r="123" s="286" customFormat="1"/>
    <row r="124" s="286" customFormat="1"/>
    <row r="125" s="286" customFormat="1"/>
    <row r="126" s="286" customFormat="1"/>
  </sheetData>
  <mergeCells count="3">
    <mergeCell ref="A3:G3"/>
    <mergeCell ref="A4:G4"/>
    <mergeCell ref="A15:G21"/>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82" zoomScale="100" workbookViewId="0">
      <selection activeCell="C97" activeCellId="0" sqref="C97"/>
    </sheetView>
  </sheetViews>
  <sheetFormatPr baseColWidth="8" defaultColWidth="8.9648400000000006" defaultRowHeight="13.5" customHeight="1"/>
  <cols>
    <col customWidth="1" min="1" max="1" style="124" width="6.125"/>
    <col customWidth="1" min="2" max="2" style="124" width="12"/>
    <col customWidth="1" min="3" max="3" style="124" width="32.25"/>
    <col customWidth="1" min="4" max="4" style="124" width="19"/>
    <col customWidth="1" min="5" max="8" style="124" width="9"/>
    <col bestFit="1" customWidth="1" min="9" max="32" style="124" width="9"/>
    <col customWidth="1" min="33" max="257" style="124" width="8.9648400000000006"/>
  </cols>
  <sheetData>
    <row r="1" ht="14.1" customHeight="1">
      <c r="A1" s="311"/>
      <c r="B1" s="311"/>
      <c r="C1" s="312"/>
      <c r="D1" s="312"/>
    </row>
    <row r="2" ht="24">
      <c r="A2" s="313" t="s">
        <v>2108</v>
      </c>
      <c r="B2" s="313"/>
      <c r="C2" s="313"/>
      <c r="D2" s="313"/>
    </row>
    <row r="3" ht="15.75">
      <c r="A3" s="36"/>
      <c r="B3" s="314"/>
      <c r="C3" s="314"/>
      <c r="D3" s="314"/>
    </row>
    <row r="4" ht="14.25">
      <c r="A4" s="312"/>
      <c r="B4" s="312"/>
      <c r="C4" s="312"/>
      <c r="D4" s="315" t="s">
        <v>1148</v>
      </c>
    </row>
    <row r="5" ht="24">
      <c r="A5" s="262" t="s">
        <v>2109</v>
      </c>
      <c r="B5" s="262" t="s">
        <v>2110</v>
      </c>
      <c r="C5" s="262" t="s">
        <v>1206</v>
      </c>
      <c r="D5" s="262" t="s">
        <v>2111</v>
      </c>
    </row>
    <row r="6" ht="13.5">
      <c r="A6" s="266"/>
      <c r="B6" s="316" t="s">
        <v>2112</v>
      </c>
      <c r="C6" s="316"/>
      <c r="D6" s="266">
        <v>99399</v>
      </c>
    </row>
    <row r="7" ht="13.5">
      <c r="A7" s="248"/>
      <c r="B7" s="316" t="s">
        <v>2113</v>
      </c>
      <c r="C7" s="316"/>
      <c r="D7" s="266">
        <v>14165</v>
      </c>
    </row>
    <row r="8" ht="13.5">
      <c r="A8" s="317">
        <v>1</v>
      </c>
      <c r="B8" s="318" t="s">
        <v>2114</v>
      </c>
      <c r="C8" s="318" t="s">
        <v>2115</v>
      </c>
      <c r="D8" s="319">
        <v>350</v>
      </c>
    </row>
    <row r="9" ht="13.5">
      <c r="A9" s="317">
        <v>2</v>
      </c>
      <c r="B9" s="318" t="s">
        <v>2116</v>
      </c>
      <c r="C9" s="320" t="s">
        <v>2117</v>
      </c>
      <c r="D9" s="319">
        <v>350</v>
      </c>
    </row>
    <row r="10" ht="13.5">
      <c r="A10" s="317">
        <v>3</v>
      </c>
      <c r="B10" s="318" t="s">
        <v>2118</v>
      </c>
      <c r="C10" s="318" t="s">
        <v>2119</v>
      </c>
      <c r="D10" s="319">
        <v>150</v>
      </c>
    </row>
    <row r="11" ht="13.5">
      <c r="A11" s="317">
        <v>4</v>
      </c>
      <c r="B11" s="318" t="s">
        <v>2120</v>
      </c>
      <c r="C11" s="318" t="s">
        <v>2121</v>
      </c>
      <c r="D11" s="319">
        <v>1050</v>
      </c>
    </row>
    <row r="12" ht="25.5">
      <c r="A12" s="317">
        <v>5</v>
      </c>
      <c r="B12" s="321" t="s">
        <v>2122</v>
      </c>
      <c r="C12" s="318" t="s">
        <v>2123</v>
      </c>
      <c r="D12" s="319">
        <v>400</v>
      </c>
    </row>
    <row r="13" ht="24">
      <c r="A13" s="317">
        <v>6</v>
      </c>
      <c r="B13" s="318" t="s">
        <v>2122</v>
      </c>
      <c r="C13" s="318" t="s">
        <v>2124</v>
      </c>
      <c r="D13" s="319">
        <v>500</v>
      </c>
    </row>
    <row r="14" ht="13.5">
      <c r="A14" s="317">
        <v>7</v>
      </c>
      <c r="B14" s="318" t="s">
        <v>2125</v>
      </c>
      <c r="C14" s="322" t="s">
        <v>2126</v>
      </c>
      <c r="D14" s="319">
        <v>700</v>
      </c>
    </row>
    <row r="15" ht="24">
      <c r="A15" s="317">
        <v>8</v>
      </c>
      <c r="B15" s="318" t="s">
        <v>2127</v>
      </c>
      <c r="C15" s="322" t="s">
        <v>2128</v>
      </c>
      <c r="D15" s="319">
        <v>300</v>
      </c>
    </row>
    <row r="16" ht="13.5">
      <c r="A16" s="317">
        <v>9</v>
      </c>
      <c r="B16" s="318" t="s">
        <v>2129</v>
      </c>
      <c r="C16" s="322" t="s">
        <v>2130</v>
      </c>
      <c r="D16" s="319">
        <v>1100</v>
      </c>
    </row>
    <row r="17" ht="13.5">
      <c r="A17" s="317">
        <v>10</v>
      </c>
      <c r="B17" s="318" t="s">
        <v>2116</v>
      </c>
      <c r="C17" s="322" t="s">
        <v>2131</v>
      </c>
      <c r="D17" s="319">
        <v>490</v>
      </c>
    </row>
    <row r="18" ht="24">
      <c r="A18" s="317">
        <v>11</v>
      </c>
      <c r="B18" s="318" t="s">
        <v>2132</v>
      </c>
      <c r="C18" s="322" t="s">
        <v>2133</v>
      </c>
      <c r="D18" s="319">
        <v>400</v>
      </c>
    </row>
    <row r="19" ht="13.5">
      <c r="A19" s="317">
        <v>12</v>
      </c>
      <c r="B19" s="318" t="s">
        <v>2134</v>
      </c>
      <c r="C19" s="322" t="s">
        <v>2135</v>
      </c>
      <c r="D19" s="319">
        <v>130</v>
      </c>
    </row>
    <row r="20" ht="13.5">
      <c r="A20" s="317">
        <v>13</v>
      </c>
      <c r="B20" s="318" t="s">
        <v>2136</v>
      </c>
      <c r="C20" s="322" t="s">
        <v>2137</v>
      </c>
      <c r="D20" s="319">
        <v>200</v>
      </c>
    </row>
    <row r="21" ht="13.5">
      <c r="A21" s="317">
        <v>14</v>
      </c>
      <c r="B21" s="318" t="s">
        <v>2127</v>
      </c>
      <c r="C21" s="322" t="s">
        <v>2138</v>
      </c>
      <c r="D21" s="319">
        <v>400</v>
      </c>
    </row>
    <row r="22" ht="13.5">
      <c r="A22" s="317">
        <v>15</v>
      </c>
      <c r="B22" s="318" t="s">
        <v>2127</v>
      </c>
      <c r="C22" s="322" t="s">
        <v>2139</v>
      </c>
      <c r="D22" s="319">
        <v>100</v>
      </c>
    </row>
    <row r="23" ht="13.5">
      <c r="A23" s="317">
        <v>16</v>
      </c>
      <c r="B23" s="318" t="s">
        <v>2127</v>
      </c>
      <c r="C23" s="322" t="s">
        <v>2140</v>
      </c>
      <c r="D23" s="319">
        <v>485</v>
      </c>
    </row>
    <row r="24" ht="13.5">
      <c r="A24" s="317">
        <v>17</v>
      </c>
      <c r="B24" s="318" t="s">
        <v>2141</v>
      </c>
      <c r="C24" s="322" t="s">
        <v>2142</v>
      </c>
      <c r="D24" s="319">
        <v>80</v>
      </c>
    </row>
    <row r="25" ht="24">
      <c r="A25" s="317">
        <v>18</v>
      </c>
      <c r="B25" s="318" t="s">
        <v>2141</v>
      </c>
      <c r="C25" s="322" t="s">
        <v>2143</v>
      </c>
      <c r="D25" s="319">
        <v>253</v>
      </c>
    </row>
    <row r="26" ht="13.5">
      <c r="A26" s="317">
        <v>19</v>
      </c>
      <c r="B26" s="318" t="s">
        <v>2144</v>
      </c>
      <c r="C26" s="322" t="s">
        <v>2145</v>
      </c>
      <c r="D26" s="319">
        <v>400</v>
      </c>
    </row>
    <row r="27" ht="13.5">
      <c r="A27" s="317">
        <v>20</v>
      </c>
      <c r="B27" s="318" t="s">
        <v>2146</v>
      </c>
      <c r="C27" s="322" t="s">
        <v>2147</v>
      </c>
      <c r="D27" s="319">
        <v>50</v>
      </c>
    </row>
    <row r="28" ht="13.5">
      <c r="A28" s="317">
        <v>21</v>
      </c>
      <c r="B28" s="318" t="s">
        <v>2148</v>
      </c>
      <c r="C28" s="322" t="s">
        <v>2140</v>
      </c>
      <c r="D28" s="319">
        <v>260</v>
      </c>
    </row>
    <row r="29" ht="24">
      <c r="A29" s="317">
        <v>22</v>
      </c>
      <c r="B29" s="318" t="s">
        <v>2125</v>
      </c>
      <c r="C29" s="322" t="s">
        <v>2149</v>
      </c>
      <c r="D29" s="319">
        <v>300</v>
      </c>
    </row>
    <row r="30" ht="24">
      <c r="A30" s="317">
        <v>23</v>
      </c>
      <c r="B30" s="318" t="s">
        <v>2150</v>
      </c>
      <c r="C30" s="322" t="s">
        <v>2151</v>
      </c>
      <c r="D30" s="319">
        <v>40</v>
      </c>
    </row>
    <row r="31" ht="13.5">
      <c r="A31" s="317">
        <v>24</v>
      </c>
      <c r="B31" s="318" t="s">
        <v>2152</v>
      </c>
      <c r="C31" s="322" t="s">
        <v>2153</v>
      </c>
      <c r="D31" s="319">
        <v>100</v>
      </c>
    </row>
    <row r="32" ht="13.5">
      <c r="A32" s="317">
        <v>25</v>
      </c>
      <c r="B32" s="318" t="s">
        <v>2154</v>
      </c>
      <c r="C32" s="322" t="s">
        <v>2155</v>
      </c>
      <c r="D32" s="319">
        <v>250</v>
      </c>
    </row>
    <row r="33" ht="13.5">
      <c r="A33" s="317">
        <v>26</v>
      </c>
      <c r="B33" s="318" t="s">
        <v>2156</v>
      </c>
      <c r="C33" s="322" t="s">
        <v>2157</v>
      </c>
      <c r="D33" s="319">
        <v>82</v>
      </c>
    </row>
    <row r="34" ht="13.5">
      <c r="A34" s="317">
        <v>27</v>
      </c>
      <c r="B34" s="318" t="s">
        <v>2141</v>
      </c>
      <c r="C34" s="322" t="s">
        <v>2158</v>
      </c>
      <c r="D34" s="319">
        <v>900</v>
      </c>
    </row>
    <row r="35" ht="24">
      <c r="A35" s="317">
        <v>28</v>
      </c>
      <c r="B35" s="318" t="s">
        <v>2127</v>
      </c>
      <c r="C35" s="322" t="s">
        <v>2159</v>
      </c>
      <c r="D35" s="319">
        <v>200</v>
      </c>
    </row>
    <row r="36" ht="13.5">
      <c r="A36" s="317">
        <v>29</v>
      </c>
      <c r="B36" s="318" t="s">
        <v>2160</v>
      </c>
      <c r="C36" s="322" t="s">
        <v>2161</v>
      </c>
      <c r="D36" s="319">
        <v>80</v>
      </c>
    </row>
    <row r="37" ht="24">
      <c r="A37" s="317">
        <v>30</v>
      </c>
      <c r="B37" s="318" t="s">
        <v>2162</v>
      </c>
      <c r="C37" s="322" t="s">
        <v>2163</v>
      </c>
      <c r="D37" s="319">
        <v>80</v>
      </c>
    </row>
    <row r="38" ht="24">
      <c r="A38" s="317">
        <v>31</v>
      </c>
      <c r="B38" s="318" t="s">
        <v>2164</v>
      </c>
      <c r="C38" s="322" t="s">
        <v>2165</v>
      </c>
      <c r="D38" s="319">
        <v>80</v>
      </c>
    </row>
    <row r="39" ht="25.5">
      <c r="A39" s="317">
        <v>32</v>
      </c>
      <c r="B39" s="318" t="s">
        <v>2166</v>
      </c>
      <c r="C39" s="322" t="s">
        <v>2167</v>
      </c>
      <c r="D39" s="319">
        <v>106</v>
      </c>
    </row>
    <row r="40" ht="13.5">
      <c r="A40" s="317">
        <v>33</v>
      </c>
      <c r="B40" s="318" t="s">
        <v>2127</v>
      </c>
      <c r="C40" s="322" t="s">
        <v>2168</v>
      </c>
      <c r="D40" s="319">
        <v>400</v>
      </c>
    </row>
    <row r="41" ht="24">
      <c r="A41" s="317">
        <v>34</v>
      </c>
      <c r="B41" s="318" t="s">
        <v>2169</v>
      </c>
      <c r="C41" s="322" t="s">
        <v>2170</v>
      </c>
      <c r="D41" s="319">
        <v>80</v>
      </c>
    </row>
    <row r="42" ht="13.5">
      <c r="A42" s="317">
        <v>35</v>
      </c>
      <c r="B42" s="318" t="s">
        <v>2171</v>
      </c>
      <c r="C42" s="322" t="s">
        <v>2172</v>
      </c>
      <c r="D42" s="319">
        <v>80</v>
      </c>
    </row>
    <row r="43" ht="13.5">
      <c r="A43" s="317">
        <v>36</v>
      </c>
      <c r="B43" s="318" t="s">
        <v>2173</v>
      </c>
      <c r="C43" s="322" t="s">
        <v>2174</v>
      </c>
      <c r="D43" s="319">
        <v>300</v>
      </c>
    </row>
    <row r="44" ht="13.5">
      <c r="A44" s="317">
        <v>37</v>
      </c>
      <c r="B44" s="318" t="s">
        <v>2175</v>
      </c>
      <c r="C44" s="322" t="s">
        <v>2176</v>
      </c>
      <c r="D44" s="319">
        <v>550</v>
      </c>
    </row>
    <row r="45" ht="13.5">
      <c r="A45" s="317">
        <v>38</v>
      </c>
      <c r="B45" s="318" t="s">
        <v>2177</v>
      </c>
      <c r="C45" s="322" t="s">
        <v>2178</v>
      </c>
      <c r="D45" s="319">
        <v>150</v>
      </c>
    </row>
    <row r="46" ht="13.5">
      <c r="A46" s="317">
        <v>39</v>
      </c>
      <c r="B46" s="318" t="s">
        <v>2179</v>
      </c>
      <c r="C46" s="318" t="s">
        <v>2180</v>
      </c>
      <c r="D46" s="319">
        <v>49</v>
      </c>
    </row>
    <row r="47" ht="13.5">
      <c r="A47" s="317">
        <v>40</v>
      </c>
      <c r="B47" s="318" t="s">
        <v>2181</v>
      </c>
      <c r="C47" s="318" t="s">
        <v>2182</v>
      </c>
      <c r="D47" s="319">
        <v>600</v>
      </c>
    </row>
    <row r="48" ht="13.5">
      <c r="A48" s="317">
        <v>41</v>
      </c>
      <c r="B48" s="318" t="s">
        <v>2183</v>
      </c>
      <c r="C48" s="320" t="s">
        <v>2184</v>
      </c>
      <c r="D48" s="319">
        <v>400</v>
      </c>
    </row>
    <row r="49" ht="13.5">
      <c r="A49" s="317">
        <v>42</v>
      </c>
      <c r="B49" s="318" t="s">
        <v>2127</v>
      </c>
      <c r="C49" s="318" t="s">
        <v>2185</v>
      </c>
      <c r="D49" s="319">
        <v>170</v>
      </c>
    </row>
    <row r="50" ht="13.5">
      <c r="A50" s="317">
        <v>43</v>
      </c>
      <c r="B50" s="318" t="s">
        <v>2186</v>
      </c>
      <c r="C50" s="318" t="s">
        <v>2187</v>
      </c>
      <c r="D50" s="319">
        <v>200</v>
      </c>
    </row>
    <row r="51" ht="25.5">
      <c r="A51" s="317">
        <v>44</v>
      </c>
      <c r="B51" s="318" t="s">
        <v>2144</v>
      </c>
      <c r="C51" s="318" t="s">
        <v>2188</v>
      </c>
      <c r="D51" s="319">
        <v>100</v>
      </c>
    </row>
    <row r="52" ht="13.5">
      <c r="A52" s="317">
        <v>45</v>
      </c>
      <c r="B52" s="318" t="s">
        <v>2127</v>
      </c>
      <c r="C52" s="318" t="s">
        <v>2189</v>
      </c>
      <c r="D52" s="319">
        <v>100</v>
      </c>
    </row>
    <row r="53" ht="13.5">
      <c r="A53" s="317">
        <v>46</v>
      </c>
      <c r="B53" s="318" t="s">
        <v>2127</v>
      </c>
      <c r="C53" s="318" t="s">
        <v>2190</v>
      </c>
      <c r="D53" s="319">
        <v>500</v>
      </c>
    </row>
    <row r="54" ht="13.5">
      <c r="A54" s="317">
        <v>47</v>
      </c>
      <c r="B54" s="318" t="s">
        <v>2191</v>
      </c>
      <c r="C54" s="318" t="s">
        <v>2192</v>
      </c>
      <c r="D54" s="319">
        <v>120</v>
      </c>
    </row>
    <row r="55" ht="13.5">
      <c r="A55" s="323"/>
      <c r="B55" s="316" t="s">
        <v>2193</v>
      </c>
      <c r="C55" s="316"/>
      <c r="D55" s="324">
        <v>26990</v>
      </c>
    </row>
    <row r="56" ht="24">
      <c r="A56" s="317">
        <v>48</v>
      </c>
      <c r="B56" s="318" t="s">
        <v>2194</v>
      </c>
      <c r="C56" s="318" t="s">
        <v>2195</v>
      </c>
      <c r="D56" s="319">
        <v>4030</v>
      </c>
    </row>
    <row r="57" ht="25.5">
      <c r="A57" s="317">
        <v>49</v>
      </c>
      <c r="B57" s="318" t="s">
        <v>2196</v>
      </c>
      <c r="C57" s="318" t="s">
        <v>2197</v>
      </c>
      <c r="D57" s="319">
        <v>900</v>
      </c>
    </row>
    <row r="58" ht="36">
      <c r="A58" s="317">
        <v>50</v>
      </c>
      <c r="B58" s="318" t="s">
        <v>2198</v>
      </c>
      <c r="C58" s="318" t="s">
        <v>2199</v>
      </c>
      <c r="D58" s="319">
        <v>3150</v>
      </c>
    </row>
    <row r="59" ht="24">
      <c r="A59" s="317">
        <v>51</v>
      </c>
      <c r="B59" s="318" t="s">
        <v>2200</v>
      </c>
      <c r="C59" s="318" t="s">
        <v>2201</v>
      </c>
      <c r="D59" s="319">
        <v>3000</v>
      </c>
    </row>
    <row r="60" ht="36">
      <c r="A60" s="317">
        <v>52</v>
      </c>
      <c r="B60" s="318" t="s">
        <v>2202</v>
      </c>
      <c r="C60" s="318" t="s">
        <v>2203</v>
      </c>
      <c r="D60" s="319">
        <v>1000</v>
      </c>
    </row>
    <row r="61" ht="36">
      <c r="A61" s="317">
        <v>53</v>
      </c>
      <c r="B61" s="318" t="s">
        <v>2202</v>
      </c>
      <c r="C61" s="318" t="s">
        <v>2204</v>
      </c>
      <c r="D61" s="319">
        <v>2000</v>
      </c>
    </row>
    <row r="62" ht="24">
      <c r="A62" s="317">
        <v>54</v>
      </c>
      <c r="B62" s="318" t="s">
        <v>2198</v>
      </c>
      <c r="C62" s="318" t="s">
        <v>2205</v>
      </c>
      <c r="D62" s="319">
        <v>5000</v>
      </c>
    </row>
    <row r="63" ht="24">
      <c r="A63" s="317">
        <v>55</v>
      </c>
      <c r="B63" s="318" t="s">
        <v>2206</v>
      </c>
      <c r="C63" s="318" t="s">
        <v>2207</v>
      </c>
      <c r="D63" s="319">
        <v>1000</v>
      </c>
    </row>
    <row r="64" ht="24">
      <c r="A64" s="317">
        <v>56</v>
      </c>
      <c r="B64" s="318" t="s">
        <v>2208</v>
      </c>
      <c r="C64" s="318" t="s">
        <v>2209</v>
      </c>
      <c r="D64" s="319">
        <v>700</v>
      </c>
    </row>
    <row r="65" ht="24">
      <c r="A65" s="317">
        <v>57</v>
      </c>
      <c r="B65" s="318" t="s">
        <v>2210</v>
      </c>
      <c r="C65" s="318" t="s">
        <v>2211</v>
      </c>
      <c r="D65" s="319">
        <v>1000</v>
      </c>
    </row>
    <row r="66" ht="25.5">
      <c r="A66" s="317">
        <v>58</v>
      </c>
      <c r="B66" s="318" t="s">
        <v>2212</v>
      </c>
      <c r="C66" s="318" t="s">
        <v>2213</v>
      </c>
      <c r="D66" s="319">
        <v>3200</v>
      </c>
    </row>
    <row r="67" ht="24">
      <c r="A67" s="317">
        <v>59</v>
      </c>
      <c r="B67" s="318" t="s">
        <v>2214</v>
      </c>
      <c r="C67" s="318" t="s">
        <v>2215</v>
      </c>
      <c r="D67" s="319">
        <v>2010</v>
      </c>
    </row>
    <row r="68" ht="13.5">
      <c r="A68" s="323"/>
      <c r="B68" s="316" t="s">
        <v>2216</v>
      </c>
      <c r="C68" s="316"/>
      <c r="D68" s="324">
        <v>36713</v>
      </c>
    </row>
    <row r="69" ht="24">
      <c r="A69" s="317">
        <v>60</v>
      </c>
      <c r="B69" s="318" t="s">
        <v>2217</v>
      </c>
      <c r="C69" s="318" t="s">
        <v>2218</v>
      </c>
      <c r="D69" s="319">
        <v>1000</v>
      </c>
    </row>
    <row r="70" ht="24">
      <c r="A70" s="317">
        <v>61</v>
      </c>
      <c r="B70" s="318" t="s">
        <v>2219</v>
      </c>
      <c r="C70" s="318" t="s">
        <v>2220</v>
      </c>
      <c r="D70" s="319">
        <v>1000</v>
      </c>
    </row>
    <row r="71" ht="24">
      <c r="A71" s="317">
        <v>62</v>
      </c>
      <c r="B71" s="318" t="s">
        <v>2221</v>
      </c>
      <c r="C71" s="318" t="s">
        <v>2222</v>
      </c>
      <c r="D71" s="319">
        <v>2500</v>
      </c>
    </row>
    <row r="72" ht="24">
      <c r="A72" s="317">
        <v>63</v>
      </c>
      <c r="B72" s="318" t="s">
        <v>2221</v>
      </c>
      <c r="C72" s="318" t="s">
        <v>2223</v>
      </c>
      <c r="D72" s="319">
        <v>3500</v>
      </c>
    </row>
    <row r="73" ht="24">
      <c r="A73" s="317">
        <v>64</v>
      </c>
      <c r="B73" s="318" t="s">
        <v>2224</v>
      </c>
      <c r="C73" s="318" t="s">
        <v>2225</v>
      </c>
      <c r="D73" s="319">
        <v>300</v>
      </c>
    </row>
    <row r="74" ht="24">
      <c r="A74" s="317">
        <v>65</v>
      </c>
      <c r="B74" s="318" t="s">
        <v>2226</v>
      </c>
      <c r="C74" s="318" t="s">
        <v>2227</v>
      </c>
      <c r="D74" s="319">
        <v>28413</v>
      </c>
    </row>
    <row r="75" ht="13.5">
      <c r="A75" s="323"/>
      <c r="B75" s="316" t="s">
        <v>2228</v>
      </c>
      <c r="C75" s="316"/>
      <c r="D75" s="324">
        <v>21531</v>
      </c>
    </row>
    <row r="76" ht="25.5">
      <c r="A76" s="317">
        <v>66</v>
      </c>
      <c r="B76" s="318" t="s">
        <v>2229</v>
      </c>
      <c r="C76" s="318" t="s">
        <v>2230</v>
      </c>
      <c r="D76" s="319">
        <v>1009</v>
      </c>
    </row>
    <row r="77" ht="25.5">
      <c r="A77" s="317">
        <v>67</v>
      </c>
      <c r="B77" s="318" t="s">
        <v>2231</v>
      </c>
      <c r="C77" s="320" t="s">
        <v>2232</v>
      </c>
      <c r="D77" s="319">
        <v>1100</v>
      </c>
    </row>
    <row r="78" ht="25.5">
      <c r="A78" s="317">
        <v>68</v>
      </c>
      <c r="B78" s="318" t="s">
        <v>2233</v>
      </c>
      <c r="C78" s="318" t="s">
        <v>2234</v>
      </c>
      <c r="D78" s="319">
        <v>1100</v>
      </c>
    </row>
    <row r="79" ht="25.5">
      <c r="A79" s="317">
        <v>69</v>
      </c>
      <c r="B79" s="325" t="s">
        <v>2235</v>
      </c>
      <c r="C79" s="325" t="s">
        <v>2236</v>
      </c>
      <c r="D79" s="325">
        <v>1100</v>
      </c>
    </row>
    <row r="80" ht="25.5">
      <c r="A80" s="317">
        <v>70</v>
      </c>
      <c r="B80" s="325" t="s">
        <v>2235</v>
      </c>
      <c r="C80" s="325" t="s">
        <v>2237</v>
      </c>
      <c r="D80" s="325">
        <v>100</v>
      </c>
    </row>
    <row r="81" ht="25.5">
      <c r="A81" s="317">
        <v>71</v>
      </c>
      <c r="B81" s="325" t="s">
        <v>2235</v>
      </c>
      <c r="C81" s="325" t="s">
        <v>2238</v>
      </c>
      <c r="D81" s="325">
        <v>360</v>
      </c>
    </row>
    <row r="82" ht="25.5">
      <c r="A82" s="317">
        <v>72</v>
      </c>
      <c r="B82" s="325" t="s">
        <v>2235</v>
      </c>
      <c r="C82" s="325" t="s">
        <v>2239</v>
      </c>
      <c r="D82" s="325">
        <v>75</v>
      </c>
    </row>
    <row r="83" ht="25.5">
      <c r="A83" s="317">
        <v>73</v>
      </c>
      <c r="B83" s="325" t="s">
        <v>2240</v>
      </c>
      <c r="C83" s="325" t="s">
        <v>2241</v>
      </c>
      <c r="D83" s="325">
        <v>2000</v>
      </c>
    </row>
    <row r="84" ht="25.5">
      <c r="A84" s="317">
        <v>74</v>
      </c>
      <c r="B84" s="325" t="s">
        <v>2240</v>
      </c>
      <c r="C84" s="325" t="s">
        <v>2242</v>
      </c>
      <c r="D84" s="325">
        <v>300</v>
      </c>
    </row>
    <row r="85" ht="25.5">
      <c r="A85" s="317">
        <v>75</v>
      </c>
      <c r="B85" s="325" t="s">
        <v>2243</v>
      </c>
      <c r="C85" s="325" t="s">
        <v>2244</v>
      </c>
      <c r="D85" s="325">
        <v>100</v>
      </c>
    </row>
    <row r="86" ht="25.5">
      <c r="A86" s="317">
        <v>76</v>
      </c>
      <c r="B86" s="325" t="s">
        <v>2245</v>
      </c>
      <c r="C86" s="325" t="s">
        <v>2246</v>
      </c>
      <c r="D86" s="325">
        <v>100</v>
      </c>
    </row>
    <row r="87" ht="25.5">
      <c r="A87" s="317">
        <v>77</v>
      </c>
      <c r="B87" s="325" t="s">
        <v>2247</v>
      </c>
      <c r="C87" s="325" t="s">
        <v>2248</v>
      </c>
      <c r="D87" s="325">
        <v>100</v>
      </c>
    </row>
    <row r="88" ht="25.5">
      <c r="A88" s="317">
        <v>78</v>
      </c>
      <c r="B88" s="325" t="s">
        <v>2249</v>
      </c>
      <c r="C88" s="325" t="s">
        <v>2250</v>
      </c>
      <c r="D88" s="325">
        <v>100</v>
      </c>
    </row>
    <row r="89" ht="25.5">
      <c r="A89" s="317">
        <v>79</v>
      </c>
      <c r="B89" s="325" t="s">
        <v>2251</v>
      </c>
      <c r="C89" s="325" t="s">
        <v>2252</v>
      </c>
      <c r="D89" s="325">
        <v>100</v>
      </c>
    </row>
    <row r="90" ht="25.5">
      <c r="A90" s="317">
        <v>80</v>
      </c>
      <c r="B90" s="325" t="s">
        <v>2251</v>
      </c>
      <c r="C90" s="325" t="s">
        <v>2253</v>
      </c>
      <c r="D90" s="325">
        <v>190</v>
      </c>
    </row>
    <row r="91" ht="25.5">
      <c r="A91" s="317">
        <v>81</v>
      </c>
      <c r="B91" s="325" t="s">
        <v>2251</v>
      </c>
      <c r="C91" s="325" t="s">
        <v>2254</v>
      </c>
      <c r="D91" s="325">
        <v>80</v>
      </c>
    </row>
    <row r="92" ht="25.5">
      <c r="A92" s="317">
        <v>82</v>
      </c>
      <c r="B92" s="325" t="s">
        <v>2255</v>
      </c>
      <c r="C92" s="325" t="s">
        <v>2256</v>
      </c>
      <c r="D92" s="325">
        <v>2000</v>
      </c>
    </row>
    <row r="93" ht="25.5">
      <c r="A93" s="317">
        <v>83</v>
      </c>
      <c r="B93" s="325" t="s">
        <v>2255</v>
      </c>
      <c r="C93" s="325" t="s">
        <v>2257</v>
      </c>
      <c r="D93" s="325">
        <v>140</v>
      </c>
    </row>
    <row r="94" ht="25.5">
      <c r="A94" s="317">
        <v>84</v>
      </c>
      <c r="B94" s="325" t="s">
        <v>2255</v>
      </c>
      <c r="C94" s="325" t="s">
        <v>2258</v>
      </c>
      <c r="D94" s="325">
        <v>960</v>
      </c>
    </row>
    <row r="95" ht="25.5">
      <c r="A95" s="317">
        <v>85</v>
      </c>
      <c r="B95" s="325" t="s">
        <v>2255</v>
      </c>
      <c r="C95" s="325" t="s">
        <v>2259</v>
      </c>
      <c r="D95" s="325">
        <v>398</v>
      </c>
    </row>
    <row r="96" ht="25.5">
      <c r="A96" s="317">
        <v>86</v>
      </c>
      <c r="B96" s="325" t="s">
        <v>2255</v>
      </c>
      <c r="C96" s="325" t="s">
        <v>2260</v>
      </c>
      <c r="D96" s="325">
        <v>200</v>
      </c>
    </row>
    <row r="97" ht="25.5">
      <c r="A97" s="317">
        <v>87</v>
      </c>
      <c r="B97" s="325" t="s">
        <v>2261</v>
      </c>
      <c r="C97" s="325" t="s">
        <v>2262</v>
      </c>
      <c r="D97" s="325">
        <v>1400</v>
      </c>
    </row>
    <row r="98" ht="25.5">
      <c r="A98" s="317">
        <v>88</v>
      </c>
      <c r="B98" s="325" t="s">
        <v>2261</v>
      </c>
      <c r="C98" s="325" t="s">
        <v>2263</v>
      </c>
      <c r="D98" s="325">
        <v>323</v>
      </c>
    </row>
    <row r="99" ht="25.5">
      <c r="A99" s="317">
        <v>89</v>
      </c>
      <c r="B99" s="325" t="s">
        <v>2261</v>
      </c>
      <c r="C99" s="325" t="s">
        <v>2264</v>
      </c>
      <c r="D99" s="325">
        <v>1000</v>
      </c>
    </row>
    <row r="100" ht="25.5">
      <c r="A100" s="317">
        <v>90</v>
      </c>
      <c r="B100" s="325" t="s">
        <v>2265</v>
      </c>
      <c r="C100" s="325" t="s">
        <v>2266</v>
      </c>
      <c r="D100" s="325">
        <v>2000</v>
      </c>
    </row>
    <row r="101" ht="25.5">
      <c r="A101" s="317">
        <v>91</v>
      </c>
      <c r="B101" s="325" t="s">
        <v>2267</v>
      </c>
      <c r="C101" s="325" t="s">
        <v>2268</v>
      </c>
      <c r="D101" s="325">
        <v>290</v>
      </c>
    </row>
    <row r="102" ht="25.5">
      <c r="A102" s="317">
        <v>92</v>
      </c>
      <c r="B102" s="325" t="s">
        <v>2267</v>
      </c>
      <c r="C102" s="325" t="s">
        <v>2269</v>
      </c>
      <c r="D102" s="325">
        <v>65</v>
      </c>
    </row>
    <row r="103" ht="25.5">
      <c r="A103" s="317">
        <v>93</v>
      </c>
      <c r="B103" s="325" t="s">
        <v>2267</v>
      </c>
      <c r="C103" s="325" t="s">
        <v>2270</v>
      </c>
      <c r="D103" s="325">
        <v>2390</v>
      </c>
    </row>
    <row r="104" ht="13.5">
      <c r="A104" s="317">
        <v>94</v>
      </c>
      <c r="B104" s="325" t="s">
        <v>2271</v>
      </c>
      <c r="C104" s="325" t="s">
        <v>2272</v>
      </c>
      <c r="D104" s="325">
        <v>1300</v>
      </c>
    </row>
    <row r="105" ht="25.5">
      <c r="A105" s="317">
        <v>95</v>
      </c>
      <c r="B105" s="325" t="s">
        <v>2273</v>
      </c>
      <c r="C105" s="325" t="s">
        <v>2274</v>
      </c>
      <c r="D105" s="325">
        <v>651</v>
      </c>
    </row>
    <row r="106" ht="25.5">
      <c r="A106" s="317">
        <v>96</v>
      </c>
      <c r="B106" s="325" t="s">
        <v>2275</v>
      </c>
      <c r="C106" s="325" t="s">
        <v>2276</v>
      </c>
      <c r="D106" s="325">
        <v>500</v>
      </c>
    </row>
  </sheetData>
  <mergeCells count="8">
    <mergeCell ref="A1:B1"/>
    <mergeCell ref="A2:D2"/>
    <mergeCell ref="A3:D3"/>
    <mergeCell ref="B6:C6"/>
    <mergeCell ref="B7:C7"/>
    <mergeCell ref="B55:C55"/>
    <mergeCell ref="B68:C68"/>
    <mergeCell ref="B75:C75"/>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6" activeCellId="0" sqref="A16"/>
    </sheetView>
  </sheetViews>
  <sheetFormatPr baseColWidth="8" defaultColWidth="9" defaultRowHeight="15.75" customHeight="1"/>
  <cols>
    <col customWidth="1" min="1" max="1" width="9"/>
    <col customWidth="1" min="2" max="3" width="19.5"/>
    <col customWidth="1" min="4" max="4" style="5" width="19.5"/>
  </cols>
  <sheetData>
    <row r="1" ht="24">
      <c r="A1" s="313" t="s">
        <v>2277</v>
      </c>
      <c r="B1" s="313"/>
      <c r="C1" s="313"/>
      <c r="D1" s="313"/>
    </row>
    <row r="2" ht="17.600000000000001">
      <c r="A2" s="36"/>
      <c r="B2" s="314"/>
      <c r="C2" s="314"/>
      <c r="D2" s="314"/>
    </row>
    <row r="3" ht="15.75">
      <c r="A3" s="312"/>
      <c r="B3" s="312"/>
      <c r="C3" s="312"/>
      <c r="D3" s="315" t="s">
        <v>1148</v>
      </c>
    </row>
    <row r="4" ht="15.75">
      <c r="A4" s="262" t="s">
        <v>2109</v>
      </c>
      <c r="B4" s="262" t="s">
        <v>2110</v>
      </c>
      <c r="C4" s="262" t="s">
        <v>1206</v>
      </c>
      <c r="D4" s="262" t="s">
        <v>2278</v>
      </c>
    </row>
    <row r="5" ht="15.75">
      <c r="A5" s="316" t="s">
        <v>2279</v>
      </c>
      <c r="B5" s="316"/>
      <c r="C5" s="316"/>
      <c r="D5" s="316">
        <v>286718</v>
      </c>
    </row>
    <row r="6" ht="15.75">
      <c r="A6" s="326" t="s">
        <v>2280</v>
      </c>
      <c r="B6" s="326"/>
      <c r="C6" s="326"/>
      <c r="D6" s="316">
        <v>98019</v>
      </c>
    </row>
    <row r="7" ht="25.5">
      <c r="A7" s="327">
        <v>1</v>
      </c>
      <c r="B7" s="328" t="s">
        <v>2281</v>
      </c>
      <c r="C7" s="329" t="s">
        <v>2282</v>
      </c>
      <c r="D7" s="330">
        <v>13500</v>
      </c>
    </row>
    <row r="8" ht="25.5">
      <c r="A8" s="327">
        <v>2</v>
      </c>
      <c r="B8" s="328" t="s">
        <v>2283</v>
      </c>
      <c r="C8" s="329" t="s">
        <v>2284</v>
      </c>
      <c r="D8" s="330">
        <v>2400</v>
      </c>
    </row>
    <row r="9" ht="15.75">
      <c r="A9" s="327">
        <v>3</v>
      </c>
      <c r="B9" s="328" t="s">
        <v>2285</v>
      </c>
      <c r="C9" s="328" t="s">
        <v>2286</v>
      </c>
      <c r="D9" s="330">
        <v>1500</v>
      </c>
    </row>
    <row r="10" ht="25.5">
      <c r="A10" s="327">
        <v>4</v>
      </c>
      <c r="B10" s="328" t="s">
        <v>2287</v>
      </c>
      <c r="C10" s="329" t="s">
        <v>2288</v>
      </c>
      <c r="D10" s="330">
        <v>3500</v>
      </c>
    </row>
    <row r="11" ht="25.5">
      <c r="A11" s="327">
        <v>5</v>
      </c>
      <c r="B11" s="328" t="s">
        <v>2281</v>
      </c>
      <c r="C11" s="329" t="s">
        <v>2289</v>
      </c>
      <c r="D11" s="330">
        <v>1500</v>
      </c>
    </row>
    <row r="12" ht="25.5">
      <c r="A12" s="327">
        <v>6</v>
      </c>
      <c r="B12" s="328" t="s">
        <v>2290</v>
      </c>
      <c r="C12" s="329" t="s">
        <v>2291</v>
      </c>
      <c r="D12" s="330">
        <v>2000</v>
      </c>
    </row>
    <row r="13" ht="25.5">
      <c r="A13" s="327">
        <v>7</v>
      </c>
      <c r="B13" s="328" t="s">
        <v>2154</v>
      </c>
      <c r="C13" s="329" t="s">
        <v>2292</v>
      </c>
      <c r="D13" s="330">
        <v>10000</v>
      </c>
    </row>
    <row r="14" ht="15.75">
      <c r="A14" s="327">
        <v>8</v>
      </c>
      <c r="B14" s="328"/>
      <c r="C14" s="331" t="s">
        <v>2293</v>
      </c>
      <c r="D14" s="332">
        <v>63619</v>
      </c>
    </row>
    <row r="15" ht="15.75">
      <c r="A15" s="326" t="s">
        <v>2294</v>
      </c>
      <c r="B15" s="326"/>
      <c r="C15" s="326"/>
      <c r="D15" s="316">
        <v>55469</v>
      </c>
    </row>
    <row r="16" ht="25.5">
      <c r="A16" s="317">
        <v>9</v>
      </c>
      <c r="B16" s="329" t="s">
        <v>2210</v>
      </c>
      <c r="C16" s="329" t="s">
        <v>2295</v>
      </c>
      <c r="D16" s="330">
        <v>18000</v>
      </c>
    </row>
    <row r="17" ht="15.75">
      <c r="A17" s="317">
        <v>10</v>
      </c>
      <c r="B17" s="329" t="s">
        <v>2296</v>
      </c>
      <c r="C17" s="329" t="s">
        <v>2296</v>
      </c>
      <c r="D17" s="330">
        <v>2600</v>
      </c>
    </row>
    <row r="18" ht="25.5">
      <c r="A18" s="317">
        <v>11</v>
      </c>
      <c r="B18" s="329" t="s">
        <v>2297</v>
      </c>
      <c r="C18" s="329" t="s">
        <v>2298</v>
      </c>
      <c r="D18" s="330">
        <v>8000</v>
      </c>
    </row>
    <row r="19" ht="25.5">
      <c r="A19" s="317">
        <v>12</v>
      </c>
      <c r="B19" s="329" t="s">
        <v>2299</v>
      </c>
      <c r="C19" s="329" t="s">
        <v>2300</v>
      </c>
      <c r="D19" s="330">
        <v>2000</v>
      </c>
    </row>
    <row r="20" ht="15.75">
      <c r="A20" s="317">
        <v>13</v>
      </c>
      <c r="B20" s="329" t="s">
        <v>2301</v>
      </c>
      <c r="C20" s="329" t="s">
        <v>2302</v>
      </c>
      <c r="D20" s="330">
        <v>3000</v>
      </c>
    </row>
    <row r="21" ht="25.5">
      <c r="A21" s="317">
        <v>14</v>
      </c>
      <c r="B21" s="331" t="s">
        <v>2297</v>
      </c>
      <c r="C21" s="331" t="s">
        <v>2303</v>
      </c>
      <c r="D21" s="330">
        <v>21869</v>
      </c>
    </row>
    <row r="22" ht="15.75">
      <c r="A22" s="326" t="s">
        <v>2304</v>
      </c>
      <c r="B22" s="326"/>
      <c r="C22" s="326"/>
      <c r="D22" s="316">
        <v>77230</v>
      </c>
    </row>
    <row r="23" ht="25.5">
      <c r="A23" s="317">
        <v>15</v>
      </c>
      <c r="B23" s="333" t="s">
        <v>2305</v>
      </c>
      <c r="C23" s="333" t="s">
        <v>2306</v>
      </c>
      <c r="D23" s="330">
        <v>7000</v>
      </c>
    </row>
    <row r="24" ht="25.5">
      <c r="A24" s="317">
        <v>16</v>
      </c>
      <c r="B24" s="333" t="s">
        <v>2273</v>
      </c>
      <c r="C24" s="333" t="s">
        <v>2307</v>
      </c>
      <c r="D24" s="316">
        <v>14000</v>
      </c>
    </row>
    <row r="25" ht="25.5">
      <c r="A25" s="317">
        <v>17</v>
      </c>
      <c r="B25" s="333" t="s">
        <v>2308</v>
      </c>
      <c r="C25" s="333" t="s">
        <v>2309</v>
      </c>
      <c r="D25" s="316">
        <v>3000</v>
      </c>
    </row>
    <row r="26" ht="25.5">
      <c r="A26" s="317">
        <v>18</v>
      </c>
      <c r="B26" s="328" t="s">
        <v>2273</v>
      </c>
      <c r="C26" s="333" t="s">
        <v>2310</v>
      </c>
      <c r="D26" s="316">
        <v>10000</v>
      </c>
    </row>
    <row r="27" ht="25.5">
      <c r="A27" s="317">
        <v>19</v>
      </c>
      <c r="B27" s="328" t="s">
        <v>2311</v>
      </c>
      <c r="C27" s="333" t="s">
        <v>2312</v>
      </c>
      <c r="D27" s="316">
        <v>5000</v>
      </c>
    </row>
    <row r="28" ht="38.25">
      <c r="A28" s="317">
        <v>20</v>
      </c>
      <c r="B28" s="328" t="s">
        <v>2313</v>
      </c>
      <c r="C28" s="333" t="s">
        <v>2314</v>
      </c>
      <c r="D28" s="316">
        <v>10000</v>
      </c>
    </row>
    <row r="29" ht="22.5">
      <c r="A29" s="317">
        <v>21</v>
      </c>
      <c r="B29" s="334" t="s">
        <v>2315</v>
      </c>
      <c r="C29" s="334" t="s">
        <v>2316</v>
      </c>
      <c r="D29" s="330">
        <v>2000</v>
      </c>
    </row>
    <row r="30" ht="15.75">
      <c r="A30" s="317">
        <v>22</v>
      </c>
      <c r="B30" s="328"/>
      <c r="C30" s="331" t="s">
        <v>2293</v>
      </c>
      <c r="D30" s="316">
        <v>28230</v>
      </c>
    </row>
    <row r="31" ht="15.75">
      <c r="A31" s="326" t="s">
        <v>2317</v>
      </c>
      <c r="B31" s="326"/>
      <c r="C31" s="326"/>
      <c r="D31" s="316">
        <v>54000</v>
      </c>
    </row>
    <row r="32" ht="25.5">
      <c r="A32" s="330">
        <v>23</v>
      </c>
      <c r="B32" s="333" t="s">
        <v>2318</v>
      </c>
      <c r="C32" s="333" t="s">
        <v>2319</v>
      </c>
      <c r="D32" s="330">
        <v>3000</v>
      </c>
    </row>
    <row r="33" ht="25.5">
      <c r="A33" s="330">
        <v>24</v>
      </c>
      <c r="B33" s="334" t="s">
        <v>2320</v>
      </c>
      <c r="C33" s="333" t="s">
        <v>2321</v>
      </c>
      <c r="D33" s="330">
        <v>5000</v>
      </c>
    </row>
    <row r="34" ht="25.5">
      <c r="A34" s="330">
        <v>25</v>
      </c>
      <c r="B34" s="333" t="s">
        <v>2322</v>
      </c>
      <c r="C34" s="333" t="s">
        <v>2323</v>
      </c>
      <c r="D34" s="330">
        <v>6000</v>
      </c>
    </row>
    <row r="35" ht="25.5">
      <c r="A35" s="330">
        <v>26</v>
      </c>
      <c r="B35" s="334" t="s">
        <v>2219</v>
      </c>
      <c r="C35" s="333" t="s">
        <v>2220</v>
      </c>
      <c r="D35" s="330">
        <v>5000</v>
      </c>
    </row>
    <row r="36" ht="25.5">
      <c r="A36" s="330">
        <v>27</v>
      </c>
      <c r="B36" s="334" t="s">
        <v>2324</v>
      </c>
      <c r="C36" s="333" t="s">
        <v>2325</v>
      </c>
      <c r="D36" s="330">
        <v>9000</v>
      </c>
    </row>
    <row r="37" ht="25.5">
      <c r="A37" s="330">
        <v>28</v>
      </c>
      <c r="B37" s="334" t="s">
        <v>2326</v>
      </c>
      <c r="C37" s="333" t="s">
        <v>2327</v>
      </c>
      <c r="D37" s="316">
        <v>8500</v>
      </c>
    </row>
    <row r="38" ht="22.5">
      <c r="A38" s="330">
        <v>29</v>
      </c>
      <c r="B38" s="334" t="s">
        <v>2328</v>
      </c>
      <c r="C38" s="335" t="s">
        <v>2329</v>
      </c>
      <c r="D38" s="316">
        <v>1800</v>
      </c>
    </row>
    <row r="39" ht="15.75">
      <c r="A39" s="330">
        <v>30</v>
      </c>
      <c r="B39" s="334" t="s">
        <v>2330</v>
      </c>
      <c r="C39" s="335" t="s">
        <v>2331</v>
      </c>
      <c r="D39" s="316">
        <v>12000</v>
      </c>
    </row>
    <row r="40" ht="15.75">
      <c r="A40" s="330">
        <v>31</v>
      </c>
      <c r="B40" s="334"/>
      <c r="C40" s="331" t="s">
        <v>2293</v>
      </c>
      <c r="D40" s="316">
        <v>3700</v>
      </c>
    </row>
  </sheetData>
  <mergeCells count="7">
    <mergeCell ref="A1:D1"/>
    <mergeCell ref="A2:D2"/>
    <mergeCell ref="A5:C5"/>
    <mergeCell ref="A6:C6"/>
    <mergeCell ref="A15:C15"/>
    <mergeCell ref="A22:C22"/>
    <mergeCell ref="A31:C31"/>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Zeros="0" zoomScale="100" workbookViewId="0">
      <pane xSplit="1" ySplit="3" topLeftCell="B4" activePane="bottomRight" state="frozen"/>
      <selection activeCell="A16" activeCellId="0" sqref="A16"/>
    </sheetView>
  </sheetViews>
  <sheetFormatPr baseColWidth="8" defaultColWidth="8.9648400000000006" defaultRowHeight="15.75" customHeight="1"/>
  <cols>
    <col customWidth="1" min="1" max="2" style="5" width="29.5"/>
    <col customWidth="1" hidden="1" min="3" max="5" style="5" width="9.125"/>
    <col customWidth="1" min="6" max="248" style="5" width="9.125"/>
    <col bestFit="1" customWidth="1" min="249" max="257" style="5" width="9"/>
  </cols>
  <sheetData>
    <row r="1" s="5" customFormat="1" ht="33.950000000000003" customHeight="1">
      <c r="A1" s="20" t="s">
        <v>1081</v>
      </c>
      <c r="B1" s="20"/>
    </row>
    <row r="2" s="5" customFormat="1" ht="17.100000000000001" customHeight="1">
      <c r="A2" s="7"/>
      <c r="B2" s="7"/>
    </row>
    <row r="3" s="5" customFormat="1" ht="17.100000000000001" customHeight="1">
      <c r="A3" s="8" t="s">
        <v>37</v>
      </c>
      <c r="B3" s="8"/>
    </row>
    <row r="4" s="5" customFormat="1" ht="18.75" customHeight="1">
      <c r="A4" s="9" t="s">
        <v>38</v>
      </c>
      <c r="B4" s="9" t="s">
        <v>39</v>
      </c>
      <c r="C4" s="10"/>
      <c r="D4" s="11"/>
      <c r="E4" s="11"/>
    </row>
    <row r="5" s="5" customFormat="1" ht="17.100000000000001" customHeight="1">
      <c r="A5" s="9" t="s">
        <v>40</v>
      </c>
      <c r="B5" s="12">
        <f>XFD6+XFD22</f>
        <v>206525</v>
      </c>
      <c r="C5" s="10"/>
      <c r="D5" s="11"/>
      <c r="E5" s="11"/>
    </row>
    <row r="6" s="5" customFormat="1" ht="17.100000000000001" customHeight="1">
      <c r="A6" s="21" t="s">
        <v>41</v>
      </c>
      <c r="B6" s="12">
        <v>113889</v>
      </c>
      <c r="C6" s="10"/>
      <c r="D6" s="11"/>
      <c r="E6" s="11"/>
    </row>
    <row r="7" s="5" customFormat="1" ht="17.100000000000001" customHeight="1">
      <c r="A7" s="21" t="s">
        <v>42</v>
      </c>
      <c r="B7" s="12">
        <v>47521</v>
      </c>
      <c r="C7" s="10"/>
      <c r="D7" s="11"/>
      <c r="E7" s="11"/>
    </row>
    <row r="8" s="5" customFormat="1" ht="17.100000000000001" customHeight="1">
      <c r="A8" s="21" t="s">
        <v>43</v>
      </c>
      <c r="B8" s="12">
        <v>14834</v>
      </c>
      <c r="C8" s="10"/>
      <c r="D8" s="11"/>
      <c r="E8" s="11"/>
    </row>
    <row r="9" s="5" customFormat="1" ht="17.100000000000001" customHeight="1">
      <c r="A9" s="21" t="s">
        <v>44</v>
      </c>
      <c r="B9" s="12">
        <v>4178</v>
      </c>
      <c r="C9" s="10"/>
      <c r="D9" s="11"/>
      <c r="E9" s="11"/>
    </row>
    <row r="10" s="5" customFormat="1" ht="17.100000000000001" customHeight="1">
      <c r="A10" s="21" t="s">
        <v>45</v>
      </c>
      <c r="B10" s="12">
        <v>174</v>
      </c>
      <c r="C10" s="10"/>
      <c r="D10" s="11"/>
      <c r="E10" s="11"/>
    </row>
    <row r="11" s="5" customFormat="1" ht="17.100000000000001" customHeight="1">
      <c r="A11" s="21" t="s">
        <v>46</v>
      </c>
      <c r="B11" s="12">
        <v>7300</v>
      </c>
      <c r="C11" s="10"/>
      <c r="D11" s="11"/>
      <c r="E11" s="11"/>
    </row>
    <row r="12" s="5" customFormat="1" ht="17.100000000000001" customHeight="1">
      <c r="A12" s="21" t="s">
        <v>47</v>
      </c>
      <c r="B12" s="12">
        <v>5573</v>
      </c>
      <c r="C12" s="10"/>
      <c r="D12" s="11"/>
      <c r="E12" s="11"/>
    </row>
    <row r="13" s="5" customFormat="1" ht="17.100000000000001" customHeight="1">
      <c r="A13" s="21" t="s">
        <v>48</v>
      </c>
      <c r="B13" s="12">
        <v>2933</v>
      </c>
      <c r="C13" s="10"/>
      <c r="D13" s="11"/>
      <c r="E13" s="11"/>
    </row>
    <row r="14" s="5" customFormat="1" ht="17.100000000000001" customHeight="1">
      <c r="A14" s="21" t="s">
        <v>49</v>
      </c>
      <c r="B14" s="12">
        <v>2587</v>
      </c>
      <c r="C14" s="10"/>
      <c r="D14" s="11"/>
      <c r="E14" s="11"/>
    </row>
    <row r="15" s="5" customFormat="1" ht="17.100000000000001" customHeight="1">
      <c r="A15" s="21" t="s">
        <v>50</v>
      </c>
      <c r="B15" s="12">
        <v>4817</v>
      </c>
      <c r="C15" s="10"/>
      <c r="D15" s="11"/>
      <c r="E15" s="11"/>
    </row>
    <row r="16" s="5" customFormat="1" ht="17.100000000000001" customHeight="1">
      <c r="A16" s="21" t="s">
        <v>51</v>
      </c>
      <c r="B16" s="12">
        <v>2425</v>
      </c>
      <c r="C16" s="10"/>
      <c r="D16" s="11"/>
      <c r="E16" s="11"/>
    </row>
    <row r="17" s="5" customFormat="1" ht="17.100000000000001" customHeight="1">
      <c r="A17" s="21" t="s">
        <v>52</v>
      </c>
      <c r="B17" s="12">
        <v>8588</v>
      </c>
      <c r="C17" s="10"/>
      <c r="D17" s="11"/>
      <c r="E17" s="11"/>
    </row>
    <row r="18" s="5" customFormat="1" ht="17.100000000000001" customHeight="1">
      <c r="A18" s="21" t="s">
        <v>53</v>
      </c>
      <c r="B18" s="12">
        <v>11659</v>
      </c>
      <c r="C18" s="10"/>
      <c r="D18" s="11"/>
      <c r="E18" s="11"/>
    </row>
    <row r="19" s="5" customFormat="1" ht="17.100000000000001" customHeight="1">
      <c r="A19" s="21" t="s">
        <v>54</v>
      </c>
      <c r="B19" s="12">
        <v>0</v>
      </c>
      <c r="C19" s="10"/>
      <c r="D19" s="11"/>
      <c r="E19" s="11"/>
    </row>
    <row r="20" s="5" customFormat="1" ht="18.75" customHeight="1">
      <c r="A20" s="21" t="s">
        <v>55</v>
      </c>
      <c r="B20" s="12">
        <v>292</v>
      </c>
      <c r="C20" s="10"/>
      <c r="D20" s="11"/>
      <c r="E20" s="11"/>
    </row>
    <row r="21" s="5" customFormat="1" ht="17.100000000000001" customHeight="1">
      <c r="A21" s="21" t="s">
        <v>56</v>
      </c>
      <c r="B21" s="12">
        <v>1008</v>
      </c>
      <c r="C21" s="10"/>
      <c r="D21" s="11"/>
      <c r="E21" s="11"/>
    </row>
    <row r="22" s="5" customFormat="1" ht="17.100000000000001" customHeight="1">
      <c r="A22" s="21" t="s">
        <v>57</v>
      </c>
      <c r="B22" s="12">
        <v>92636</v>
      </c>
      <c r="C22" s="10"/>
      <c r="D22" s="11"/>
      <c r="E22" s="11"/>
    </row>
    <row r="23" s="5" customFormat="1" ht="17.100000000000001" customHeight="1">
      <c r="A23" s="21" t="s">
        <v>58</v>
      </c>
      <c r="B23" s="12">
        <v>7155</v>
      </c>
      <c r="C23" s="10"/>
      <c r="D23" s="11"/>
      <c r="E23" s="11"/>
    </row>
    <row r="24" s="5" customFormat="1" ht="17.100000000000001" customHeight="1">
      <c r="A24" s="21" t="s">
        <v>59</v>
      </c>
      <c r="B24" s="12">
        <v>15982</v>
      </c>
      <c r="C24" s="10"/>
      <c r="D24" s="11"/>
      <c r="E24" s="11"/>
    </row>
    <row r="25" s="5" customFormat="1" ht="17.100000000000001" customHeight="1">
      <c r="A25" s="21" t="s">
        <v>60</v>
      </c>
      <c r="B25" s="12">
        <v>14858</v>
      </c>
      <c r="C25" s="10"/>
      <c r="D25" s="11"/>
      <c r="E25" s="11"/>
    </row>
    <row r="26" s="5" customFormat="1" ht="17.100000000000001" customHeight="1">
      <c r="A26" s="21" t="s">
        <v>61</v>
      </c>
      <c r="B26" s="12">
        <v>0</v>
      </c>
      <c r="C26" s="10"/>
      <c r="D26" s="11"/>
      <c r="E26" s="11"/>
    </row>
    <row r="27" s="5" customFormat="1" ht="17.100000000000001" customHeight="1">
      <c r="A27" s="21" t="s">
        <v>62</v>
      </c>
      <c r="B27" s="12">
        <v>38927</v>
      </c>
      <c r="C27" s="10"/>
      <c r="D27" s="11"/>
      <c r="E27" s="11"/>
    </row>
    <row r="28" s="5" customFormat="1" ht="17.100000000000001" customHeight="1">
      <c r="A28" s="21" t="s">
        <v>63</v>
      </c>
      <c r="B28" s="12">
        <v>15714</v>
      </c>
      <c r="C28" s="10"/>
      <c r="D28" s="11"/>
      <c r="E28" s="11"/>
    </row>
    <row r="29" s="5" customFormat="1" ht="15.6" customHeight="1"/>
  </sheetData>
  <mergeCells count="3">
    <mergeCell ref="A1:B1"/>
    <mergeCell ref="A2:B2"/>
    <mergeCell ref="A3:B3"/>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showZeros="0" zoomScale="100" workbookViewId="0">
      <selection activeCell="A16" activeCellId="0" sqref="A16"/>
    </sheetView>
  </sheetViews>
  <sheetFormatPr baseColWidth="8" defaultColWidth="9.125" defaultRowHeight="15.75" customHeight="1"/>
  <cols>
    <col customWidth="1" min="1" max="1" style="5" width="52.25"/>
    <col customWidth="1" min="2" max="2" style="5" width="20.5"/>
    <col customWidth="1" min="3" max="257" style="5" width="9.125"/>
  </cols>
  <sheetData>
    <row r="1" s="5" customFormat="1" ht="29.100000000000001" customHeight="1">
      <c r="A1" s="6" t="s">
        <v>1082</v>
      </c>
      <c r="B1" s="6"/>
    </row>
    <row r="2" s="5" customFormat="1" ht="17.100000000000001" customHeight="1">
      <c r="A2" s="7"/>
      <c r="B2" s="7"/>
    </row>
    <row r="3" s="5" customFormat="1" ht="17.100000000000001" customHeight="1">
      <c r="A3" s="7" t="s">
        <v>37</v>
      </c>
      <c r="B3" s="7"/>
    </row>
    <row r="4" s="5" customFormat="1" ht="17.100000000000001" customHeight="1">
      <c r="A4" s="9" t="s">
        <v>38</v>
      </c>
      <c r="B4" s="9" t="s">
        <v>39</v>
      </c>
    </row>
    <row r="5" s="5" customFormat="1" ht="17.100000000000001" customHeight="1">
      <c r="A5" s="16" t="s">
        <v>65</v>
      </c>
      <c r="B5" s="12">
        <v>448646</v>
      </c>
    </row>
    <row r="6" s="5" customFormat="1" ht="17.100000000000001" customHeight="1">
      <c r="A6" s="17" t="s">
        <v>66</v>
      </c>
      <c r="B6" s="12">
        <v>45444</v>
      </c>
    </row>
    <row r="7" s="5" customFormat="1" ht="17.100000000000001" customHeight="1">
      <c r="A7" s="17" t="s">
        <v>67</v>
      </c>
      <c r="B7" s="12">
        <v>1232</v>
      </c>
    </row>
    <row r="8" s="5" customFormat="1" ht="17.100000000000001" customHeight="1">
      <c r="A8" s="18" t="s">
        <v>68</v>
      </c>
      <c r="B8" s="12">
        <v>1014</v>
      </c>
    </row>
    <row r="9" s="5" customFormat="1" ht="17.100000000000001" customHeight="1">
      <c r="A9" s="18" t="s">
        <v>69</v>
      </c>
      <c r="B9" s="22">
        <v>87</v>
      </c>
    </row>
    <row r="10" s="5" customFormat="1" ht="17.100000000000001" customHeight="1">
      <c r="A10" s="23" t="s">
        <v>70</v>
      </c>
      <c r="B10" s="12">
        <v>0</v>
      </c>
    </row>
    <row r="11" s="5" customFormat="1" ht="17.100000000000001" customHeight="1">
      <c r="A11" s="18" t="s">
        <v>71</v>
      </c>
      <c r="B11" s="15">
        <v>6</v>
      </c>
    </row>
    <row r="12" s="5" customFormat="1" ht="17.100000000000001" customHeight="1">
      <c r="A12" s="18" t="s">
        <v>72</v>
      </c>
      <c r="B12" s="12">
        <v>14</v>
      </c>
    </row>
    <row r="13" s="5" customFormat="1" ht="17.100000000000001" customHeight="1">
      <c r="A13" s="18" t="s">
        <v>73</v>
      </c>
      <c r="B13" s="12">
        <v>37</v>
      </c>
    </row>
    <row r="14" s="5" customFormat="1" ht="17.100000000000001" customHeight="1">
      <c r="A14" s="18" t="s">
        <v>74</v>
      </c>
      <c r="B14" s="12">
        <v>0</v>
      </c>
    </row>
    <row r="15" s="5" customFormat="1" ht="17.100000000000001" customHeight="1">
      <c r="A15" s="18" t="s">
        <v>75</v>
      </c>
      <c r="B15" s="12">
        <v>64</v>
      </c>
    </row>
    <row r="16" s="5" customFormat="1" ht="17.100000000000001" customHeight="1">
      <c r="A16" s="18" t="s">
        <v>76</v>
      </c>
      <c r="B16" s="12">
        <v>0</v>
      </c>
    </row>
    <row r="17" s="5" customFormat="1" ht="17.100000000000001" customHeight="1">
      <c r="A17" s="18" t="s">
        <v>77</v>
      </c>
      <c r="B17" s="12">
        <v>0</v>
      </c>
    </row>
    <row r="18" s="5" customFormat="1" ht="17.100000000000001" customHeight="1">
      <c r="A18" s="18" t="s">
        <v>78</v>
      </c>
      <c r="B18" s="12">
        <v>10</v>
      </c>
    </row>
    <row r="19" s="5" customFormat="1" ht="17.100000000000001" customHeight="1">
      <c r="A19" s="17" t="s">
        <v>79</v>
      </c>
      <c r="B19" s="12">
        <v>1299</v>
      </c>
    </row>
    <row r="20" s="5" customFormat="1" ht="17.100000000000001" customHeight="1">
      <c r="A20" s="18" t="s">
        <v>68</v>
      </c>
      <c r="B20" s="12">
        <v>918</v>
      </c>
    </row>
    <row r="21" s="5" customFormat="1" ht="17.100000000000001" customHeight="1">
      <c r="A21" s="18" t="s">
        <v>69</v>
      </c>
      <c r="B21" s="12">
        <v>60</v>
      </c>
    </row>
    <row r="22" s="5" customFormat="1" ht="17.100000000000001" customHeight="1">
      <c r="A22" s="18" t="s">
        <v>70</v>
      </c>
      <c r="B22" s="12">
        <v>0</v>
      </c>
    </row>
    <row r="23" s="5" customFormat="1" ht="17.100000000000001" customHeight="1">
      <c r="A23" s="18" t="s">
        <v>80</v>
      </c>
      <c r="B23" s="12">
        <v>0</v>
      </c>
    </row>
    <row r="24" s="5" customFormat="1" ht="17.100000000000001" customHeight="1">
      <c r="A24" s="18" t="s">
        <v>81</v>
      </c>
      <c r="B24" s="12">
        <v>49</v>
      </c>
    </row>
    <row r="25" s="5" customFormat="1" ht="17.100000000000001" customHeight="1">
      <c r="A25" s="18" t="s">
        <v>82</v>
      </c>
      <c r="B25" s="12">
        <v>59</v>
      </c>
    </row>
    <row r="26" s="5" customFormat="1" ht="17.100000000000001" customHeight="1">
      <c r="A26" s="18" t="s">
        <v>77</v>
      </c>
      <c r="B26" s="12">
        <v>0</v>
      </c>
    </row>
    <row r="27" s="5" customFormat="1" ht="17.100000000000001" customHeight="1">
      <c r="A27" s="18" t="s">
        <v>83</v>
      </c>
      <c r="B27" s="12">
        <v>213</v>
      </c>
    </row>
    <row r="28" s="5" customFormat="1" ht="17.100000000000001" customHeight="1">
      <c r="A28" s="17" t="s">
        <v>84</v>
      </c>
      <c r="B28" s="12">
        <v>8099</v>
      </c>
    </row>
    <row r="29" s="5" customFormat="1" ht="17.100000000000001" customHeight="1">
      <c r="A29" s="18" t="s">
        <v>68</v>
      </c>
      <c r="B29" s="12">
        <v>2141</v>
      </c>
    </row>
    <row r="30" s="5" customFormat="1" ht="17.100000000000001" customHeight="1">
      <c r="A30" s="18" t="s">
        <v>69</v>
      </c>
      <c r="B30" s="12">
        <v>115</v>
      </c>
    </row>
    <row r="31" s="5" customFormat="1" ht="17.100000000000001" customHeight="1">
      <c r="A31" s="18" t="s">
        <v>70</v>
      </c>
      <c r="B31" s="12">
        <v>623</v>
      </c>
    </row>
    <row r="32" s="5" customFormat="1" ht="17.100000000000001" customHeight="1">
      <c r="A32" s="18" t="s">
        <v>85</v>
      </c>
      <c r="B32" s="12">
        <v>0</v>
      </c>
    </row>
    <row r="33" s="5" customFormat="1" ht="17.100000000000001" customHeight="1">
      <c r="A33" s="18" t="s">
        <v>86</v>
      </c>
      <c r="B33" s="12">
        <v>1403</v>
      </c>
    </row>
    <row r="34" s="5" customFormat="1" ht="17.100000000000001" customHeight="1">
      <c r="A34" s="18" t="s">
        <v>87</v>
      </c>
      <c r="B34" s="12">
        <v>2166</v>
      </c>
    </row>
    <row r="35" s="5" customFormat="1" ht="17.100000000000001" customHeight="1">
      <c r="A35" s="18" t="s">
        <v>88</v>
      </c>
      <c r="B35" s="12">
        <v>357</v>
      </c>
    </row>
    <row r="36" s="5" customFormat="1" ht="17.100000000000001" customHeight="1">
      <c r="A36" s="18" t="s">
        <v>89</v>
      </c>
      <c r="B36" s="12">
        <v>0</v>
      </c>
    </row>
    <row r="37" s="5" customFormat="1" ht="17.100000000000001" customHeight="1">
      <c r="A37" s="18" t="s">
        <v>77</v>
      </c>
      <c r="B37" s="12">
        <v>401</v>
      </c>
    </row>
    <row r="38" s="5" customFormat="1" ht="17.100000000000001" customHeight="1">
      <c r="A38" s="18" t="s">
        <v>90</v>
      </c>
      <c r="B38" s="12">
        <v>893</v>
      </c>
    </row>
    <row r="39" s="5" customFormat="1" ht="17.100000000000001" customHeight="1">
      <c r="A39" s="17" t="s">
        <v>91</v>
      </c>
      <c r="B39" s="12">
        <v>1192</v>
      </c>
    </row>
    <row r="40" s="5" customFormat="1" ht="17.100000000000001" customHeight="1">
      <c r="A40" s="18" t="s">
        <v>68</v>
      </c>
      <c r="B40" s="12">
        <v>786</v>
      </c>
    </row>
    <row r="41" s="5" customFormat="1" ht="17.100000000000001" customHeight="1">
      <c r="A41" s="18" t="s">
        <v>69</v>
      </c>
      <c r="B41" s="12">
        <v>234</v>
      </c>
    </row>
    <row r="42" s="5" customFormat="1" ht="17.100000000000001" customHeight="1">
      <c r="A42" s="18" t="s">
        <v>70</v>
      </c>
      <c r="B42" s="12">
        <v>0</v>
      </c>
    </row>
    <row r="43" s="5" customFormat="1" ht="17.100000000000001" customHeight="1">
      <c r="A43" s="18" t="s">
        <v>92</v>
      </c>
      <c r="B43" s="12">
        <v>0</v>
      </c>
    </row>
    <row r="44" s="5" customFormat="1" ht="17.100000000000001" customHeight="1">
      <c r="A44" s="18" t="s">
        <v>93</v>
      </c>
      <c r="B44" s="12">
        <v>0</v>
      </c>
    </row>
    <row r="45" s="5" customFormat="1" ht="17.100000000000001" customHeight="1">
      <c r="A45" s="18" t="s">
        <v>94</v>
      </c>
      <c r="B45" s="12">
        <v>0</v>
      </c>
    </row>
    <row r="46" s="5" customFormat="1" ht="17.100000000000001" customHeight="1">
      <c r="A46" s="18" t="s">
        <v>95</v>
      </c>
      <c r="B46" s="12">
        <v>0</v>
      </c>
    </row>
    <row r="47" s="5" customFormat="1" ht="17.100000000000001" customHeight="1">
      <c r="A47" s="18" t="s">
        <v>96</v>
      </c>
      <c r="B47" s="12">
        <v>4</v>
      </c>
    </row>
    <row r="48" s="5" customFormat="1" ht="17.100000000000001" customHeight="1">
      <c r="A48" s="18" t="s">
        <v>77</v>
      </c>
      <c r="B48" s="12">
        <v>117</v>
      </c>
    </row>
    <row r="49" s="5" customFormat="1" ht="17.100000000000001" customHeight="1">
      <c r="A49" s="18" t="s">
        <v>97</v>
      </c>
      <c r="B49" s="12">
        <v>51</v>
      </c>
    </row>
    <row r="50" s="5" customFormat="1" ht="17.100000000000001" customHeight="1">
      <c r="A50" s="17" t="s">
        <v>98</v>
      </c>
      <c r="B50" s="12">
        <v>865</v>
      </c>
    </row>
    <row r="51" s="5" customFormat="1" ht="17.100000000000001" customHeight="1">
      <c r="A51" s="18" t="s">
        <v>68</v>
      </c>
      <c r="B51" s="12">
        <v>649</v>
      </c>
    </row>
    <row r="52" s="5" customFormat="1" ht="17.100000000000001" customHeight="1">
      <c r="A52" s="18" t="s">
        <v>69</v>
      </c>
      <c r="B52" s="12">
        <v>5</v>
      </c>
    </row>
    <row r="53" s="5" customFormat="1" ht="17.100000000000001" customHeight="1">
      <c r="A53" s="18" t="s">
        <v>70</v>
      </c>
      <c r="B53" s="12">
        <v>0</v>
      </c>
    </row>
    <row r="54" s="5" customFormat="1" ht="17.100000000000001" customHeight="1">
      <c r="A54" s="18" t="s">
        <v>99</v>
      </c>
      <c r="B54" s="12">
        <v>0</v>
      </c>
    </row>
    <row r="55" s="5" customFormat="1" ht="17.100000000000001" customHeight="1">
      <c r="A55" s="18" t="s">
        <v>100</v>
      </c>
      <c r="B55" s="12">
        <v>68</v>
      </c>
    </row>
    <row r="56" s="5" customFormat="1" ht="17.100000000000001" customHeight="1">
      <c r="A56" s="18" t="s">
        <v>101</v>
      </c>
      <c r="B56" s="12">
        <v>0</v>
      </c>
    </row>
    <row r="57" s="5" customFormat="1" ht="17.100000000000001" customHeight="1">
      <c r="A57" s="18" t="s">
        <v>102</v>
      </c>
      <c r="B57" s="12">
        <v>100</v>
      </c>
    </row>
    <row r="58" s="5" customFormat="1" ht="17.100000000000001" customHeight="1">
      <c r="A58" s="18" t="s">
        <v>103</v>
      </c>
      <c r="B58" s="12">
        <v>43</v>
      </c>
    </row>
    <row r="59" s="5" customFormat="1" ht="17.100000000000001" customHeight="1">
      <c r="A59" s="18" t="s">
        <v>77</v>
      </c>
      <c r="B59" s="12">
        <v>0</v>
      </c>
    </row>
    <row r="60" s="5" customFormat="1" ht="17.100000000000001" customHeight="1">
      <c r="A60" s="18" t="s">
        <v>104</v>
      </c>
      <c r="B60" s="12">
        <v>0</v>
      </c>
    </row>
    <row r="61" s="5" customFormat="1" ht="17.100000000000001" customHeight="1">
      <c r="A61" s="17" t="s">
        <v>105</v>
      </c>
      <c r="B61" s="12">
        <v>2050</v>
      </c>
    </row>
    <row r="62" s="5" customFormat="1" ht="17.100000000000001" customHeight="1">
      <c r="A62" s="18" t="s">
        <v>68</v>
      </c>
      <c r="B62" s="12">
        <v>1543</v>
      </c>
    </row>
    <row r="63" s="5" customFormat="1" ht="17.100000000000001" customHeight="1">
      <c r="A63" s="18" t="s">
        <v>69</v>
      </c>
      <c r="B63" s="12">
        <v>0</v>
      </c>
    </row>
    <row r="64" s="5" customFormat="1" ht="17.100000000000001" customHeight="1">
      <c r="A64" s="18" t="s">
        <v>70</v>
      </c>
      <c r="B64" s="12">
        <v>0</v>
      </c>
    </row>
    <row r="65" s="5" customFormat="1" ht="17.100000000000001" customHeight="1">
      <c r="A65" s="18" t="s">
        <v>106</v>
      </c>
      <c r="B65" s="12">
        <v>105</v>
      </c>
    </row>
    <row r="66" s="5" customFormat="1" ht="17.100000000000001" customHeight="1">
      <c r="A66" s="18" t="s">
        <v>107</v>
      </c>
      <c r="B66" s="12">
        <v>72</v>
      </c>
    </row>
    <row r="67" s="5" customFormat="1" ht="17.100000000000001" customHeight="1">
      <c r="A67" s="18" t="s">
        <v>108</v>
      </c>
      <c r="B67" s="12">
        <v>0</v>
      </c>
    </row>
    <row r="68" s="5" customFormat="1" ht="17.100000000000001" customHeight="1">
      <c r="A68" s="18" t="s">
        <v>109</v>
      </c>
      <c r="B68" s="12">
        <v>110</v>
      </c>
    </row>
    <row r="69" s="5" customFormat="1" ht="17.100000000000001" customHeight="1">
      <c r="A69" s="18" t="s">
        <v>110</v>
      </c>
      <c r="B69" s="12">
        <v>195</v>
      </c>
    </row>
    <row r="70" s="5" customFormat="1" ht="17.100000000000001" customHeight="1">
      <c r="A70" s="18" t="s">
        <v>77</v>
      </c>
      <c r="B70" s="12">
        <v>0</v>
      </c>
    </row>
    <row r="71" s="5" customFormat="1" ht="17.100000000000001" customHeight="1">
      <c r="A71" s="18" t="s">
        <v>111</v>
      </c>
      <c r="B71" s="12">
        <v>25</v>
      </c>
    </row>
    <row r="72" s="5" customFormat="1" ht="17.100000000000001" customHeight="1">
      <c r="A72" s="17" t="s">
        <v>112</v>
      </c>
      <c r="B72" s="12">
        <v>3093</v>
      </c>
    </row>
    <row r="73" s="5" customFormat="1" ht="17.100000000000001" customHeight="1">
      <c r="A73" s="18" t="s">
        <v>68</v>
      </c>
      <c r="B73" s="12">
        <v>3093</v>
      </c>
    </row>
    <row r="74" s="5" customFormat="1" ht="17.100000000000001" customHeight="1">
      <c r="A74" s="18" t="s">
        <v>69</v>
      </c>
      <c r="B74" s="12">
        <v>0</v>
      </c>
    </row>
    <row r="75" s="5" customFormat="1" ht="17.100000000000001" customHeight="1">
      <c r="A75" s="18" t="s">
        <v>70</v>
      </c>
      <c r="B75" s="12">
        <v>0</v>
      </c>
    </row>
    <row r="76" s="5" customFormat="1" ht="17.100000000000001" customHeight="1">
      <c r="A76" s="18" t="s">
        <v>109</v>
      </c>
      <c r="B76" s="12">
        <v>0</v>
      </c>
    </row>
    <row r="77" s="5" customFormat="1" ht="16.899999999999999" customHeight="1">
      <c r="A77" s="18" t="s">
        <v>113</v>
      </c>
      <c r="B77" s="12">
        <v>0</v>
      </c>
    </row>
    <row r="78" s="5" customFormat="1" ht="17.100000000000001" customHeight="1">
      <c r="A78" s="18" t="s">
        <v>77</v>
      </c>
      <c r="B78" s="12">
        <v>0</v>
      </c>
    </row>
    <row r="79" s="5" customFormat="1" ht="17.100000000000001" customHeight="1">
      <c r="A79" s="18" t="s">
        <v>114</v>
      </c>
      <c r="B79" s="12">
        <v>0</v>
      </c>
    </row>
    <row r="80" s="5" customFormat="1" ht="17.100000000000001" customHeight="1">
      <c r="A80" s="17" t="s">
        <v>115</v>
      </c>
      <c r="B80" s="12">
        <v>1279</v>
      </c>
    </row>
    <row r="81" s="5" customFormat="1" ht="17.100000000000001" customHeight="1">
      <c r="A81" s="18" t="s">
        <v>68</v>
      </c>
      <c r="B81" s="12">
        <v>955</v>
      </c>
    </row>
    <row r="82" s="5" customFormat="1" ht="17.100000000000001" customHeight="1">
      <c r="A82" s="18" t="s">
        <v>69</v>
      </c>
      <c r="B82" s="12">
        <v>0</v>
      </c>
    </row>
    <row r="83" s="5" customFormat="1" ht="17.100000000000001" customHeight="1">
      <c r="A83" s="18" t="s">
        <v>70</v>
      </c>
      <c r="B83" s="12">
        <v>0</v>
      </c>
    </row>
    <row r="84" s="5" customFormat="1" ht="17.100000000000001" customHeight="1">
      <c r="A84" s="18" t="s">
        <v>116</v>
      </c>
      <c r="B84" s="12">
        <v>210</v>
      </c>
    </row>
    <row r="85" s="5" customFormat="1" ht="17.100000000000001" customHeight="1">
      <c r="A85" s="18" t="s">
        <v>117</v>
      </c>
      <c r="B85" s="12">
        <v>0</v>
      </c>
    </row>
    <row r="86" s="5" customFormat="1" ht="17.100000000000001" customHeight="1">
      <c r="A86" s="18" t="s">
        <v>109</v>
      </c>
      <c r="B86" s="12">
        <v>84</v>
      </c>
    </row>
    <row r="87" s="5" customFormat="1" ht="17.100000000000001" customHeight="1">
      <c r="A87" s="18" t="s">
        <v>77</v>
      </c>
      <c r="B87" s="12">
        <v>0</v>
      </c>
    </row>
    <row r="88" s="5" customFormat="1" ht="17.100000000000001" customHeight="1">
      <c r="A88" s="18" t="s">
        <v>118</v>
      </c>
      <c r="B88" s="12">
        <v>30</v>
      </c>
    </row>
    <row r="89" s="5" customFormat="1" ht="17.100000000000001" customHeight="1">
      <c r="A89" s="17" t="s">
        <v>119</v>
      </c>
      <c r="B89" s="12">
        <v>460</v>
      </c>
    </row>
    <row r="90" s="5" customFormat="1" ht="17.100000000000001" customHeight="1">
      <c r="A90" s="18" t="s">
        <v>68</v>
      </c>
      <c r="B90" s="12">
        <v>400</v>
      </c>
    </row>
    <row r="91" s="5" customFormat="1" ht="17.100000000000001" customHeight="1">
      <c r="A91" s="18" t="s">
        <v>69</v>
      </c>
      <c r="B91" s="12">
        <v>0</v>
      </c>
    </row>
    <row r="92" s="5" customFormat="1" ht="17.100000000000001" customHeight="1">
      <c r="A92" s="18" t="s">
        <v>70</v>
      </c>
      <c r="B92" s="12">
        <v>0</v>
      </c>
    </row>
    <row r="93" s="5" customFormat="1" ht="17.100000000000001" customHeight="1">
      <c r="A93" s="18" t="s">
        <v>120</v>
      </c>
      <c r="B93" s="12">
        <v>0</v>
      </c>
    </row>
    <row r="94" s="5" customFormat="1" ht="17.100000000000001" customHeight="1">
      <c r="A94" s="18" t="s">
        <v>121</v>
      </c>
      <c r="B94" s="12">
        <v>0</v>
      </c>
    </row>
    <row r="95" s="5" customFormat="1" ht="17.100000000000001" customHeight="1">
      <c r="A95" s="18" t="s">
        <v>109</v>
      </c>
      <c r="B95" s="12">
        <v>0</v>
      </c>
    </row>
    <row r="96" s="5" customFormat="1" ht="17.100000000000001" customHeight="1">
      <c r="A96" s="18" t="s">
        <v>122</v>
      </c>
      <c r="B96" s="12">
        <v>0</v>
      </c>
    </row>
    <row r="97" s="5" customFormat="1" ht="17.100000000000001" customHeight="1">
      <c r="A97" s="18" t="s">
        <v>123</v>
      </c>
      <c r="B97" s="12">
        <v>0</v>
      </c>
    </row>
    <row r="98" s="5" customFormat="1" ht="17.100000000000001" customHeight="1">
      <c r="A98" s="18" t="s">
        <v>124</v>
      </c>
      <c r="B98" s="12">
        <v>0</v>
      </c>
    </row>
    <row r="99" s="5" customFormat="1" ht="17.100000000000001" customHeight="1">
      <c r="A99" s="18" t="s">
        <v>125</v>
      </c>
      <c r="B99" s="12">
        <v>60</v>
      </c>
    </row>
    <row r="100" s="5" customFormat="1" ht="17.100000000000001" customHeight="1">
      <c r="A100" s="18" t="s">
        <v>77</v>
      </c>
      <c r="B100" s="12">
        <v>0</v>
      </c>
    </row>
    <row r="101" s="5" customFormat="1" ht="17.100000000000001" customHeight="1">
      <c r="A101" s="18" t="s">
        <v>126</v>
      </c>
      <c r="B101" s="12">
        <v>0</v>
      </c>
    </row>
    <row r="102" s="5" customFormat="1" ht="17.100000000000001" customHeight="1">
      <c r="A102" s="17" t="s">
        <v>127</v>
      </c>
      <c r="B102" s="12">
        <v>5720</v>
      </c>
    </row>
    <row r="103" s="5" customFormat="1" ht="17.100000000000001" customHeight="1">
      <c r="A103" s="18" t="s">
        <v>68</v>
      </c>
      <c r="B103" s="12">
        <v>2706</v>
      </c>
    </row>
    <row r="104" s="5" customFormat="1" ht="17.100000000000001" customHeight="1">
      <c r="A104" s="18" t="s">
        <v>69</v>
      </c>
      <c r="B104" s="12">
        <v>0</v>
      </c>
    </row>
    <row r="105" s="5" customFormat="1" ht="17.100000000000001" customHeight="1">
      <c r="A105" s="18" t="s">
        <v>70</v>
      </c>
      <c r="B105" s="12">
        <v>0</v>
      </c>
    </row>
    <row r="106" s="5" customFormat="1" ht="17.100000000000001" customHeight="1">
      <c r="A106" s="18" t="s">
        <v>128</v>
      </c>
      <c r="B106" s="12">
        <v>1445</v>
      </c>
    </row>
    <row r="107" s="5" customFormat="1" ht="17.100000000000001" customHeight="1">
      <c r="A107" s="18" t="s">
        <v>129</v>
      </c>
      <c r="B107" s="12">
        <v>170</v>
      </c>
    </row>
    <row r="108" s="5" customFormat="1" ht="17.100000000000001" customHeight="1">
      <c r="A108" s="18" t="s">
        <v>130</v>
      </c>
      <c r="B108" s="12">
        <v>0</v>
      </c>
    </row>
    <row r="109" s="5" customFormat="1" ht="17.100000000000001" customHeight="1">
      <c r="A109" s="18" t="s">
        <v>77</v>
      </c>
      <c r="B109" s="12">
        <v>86</v>
      </c>
    </row>
    <row r="110" s="5" customFormat="1" ht="17.100000000000001" customHeight="1">
      <c r="A110" s="18" t="s">
        <v>131</v>
      </c>
      <c r="B110" s="12">
        <v>1313</v>
      </c>
    </row>
    <row r="111" s="5" customFormat="1" ht="17.100000000000001" customHeight="1">
      <c r="A111" s="17" t="s">
        <v>132</v>
      </c>
      <c r="B111" s="12">
        <v>625</v>
      </c>
    </row>
    <row r="112" s="5" customFormat="1" ht="17.100000000000001" customHeight="1">
      <c r="A112" s="18" t="s">
        <v>68</v>
      </c>
      <c r="B112" s="12">
        <v>185</v>
      </c>
    </row>
    <row r="113" s="5" customFormat="1" ht="17.100000000000001" customHeight="1">
      <c r="A113" s="18" t="s">
        <v>69</v>
      </c>
      <c r="B113" s="12">
        <v>0</v>
      </c>
    </row>
    <row r="114" s="5" customFormat="1" ht="17.100000000000001" customHeight="1">
      <c r="A114" s="18" t="s">
        <v>70</v>
      </c>
      <c r="B114" s="12">
        <v>0</v>
      </c>
    </row>
    <row r="115" s="5" customFormat="1" ht="17.100000000000001" customHeight="1">
      <c r="A115" s="18" t="s">
        <v>133</v>
      </c>
      <c r="B115" s="12">
        <v>0</v>
      </c>
    </row>
    <row r="116" s="5" customFormat="1" ht="17.100000000000001" customHeight="1">
      <c r="A116" s="18" t="s">
        <v>134</v>
      </c>
      <c r="B116" s="12">
        <v>0</v>
      </c>
    </row>
    <row r="117" s="5" customFormat="1" ht="17.100000000000001" customHeight="1">
      <c r="A117" s="18" t="s">
        <v>135</v>
      </c>
      <c r="B117" s="12">
        <v>0</v>
      </c>
    </row>
    <row r="118" s="5" customFormat="1" ht="17.100000000000001" customHeight="1">
      <c r="A118" s="18" t="s">
        <v>136</v>
      </c>
      <c r="B118" s="12">
        <v>0</v>
      </c>
    </row>
    <row r="119" s="5" customFormat="1" ht="17.100000000000001" customHeight="1">
      <c r="A119" s="18" t="s">
        <v>137</v>
      </c>
      <c r="B119" s="12">
        <v>440</v>
      </c>
    </row>
    <row r="120" s="5" customFormat="1" ht="17.100000000000001" customHeight="1">
      <c r="A120" s="18" t="s">
        <v>77</v>
      </c>
      <c r="B120" s="12">
        <v>0</v>
      </c>
    </row>
    <row r="121" s="5" customFormat="1" ht="17.100000000000001" customHeight="1">
      <c r="A121" s="18" t="s">
        <v>138</v>
      </c>
      <c r="B121" s="12">
        <v>0</v>
      </c>
    </row>
    <row r="122" s="5" customFormat="1" ht="17.100000000000001" customHeight="1">
      <c r="A122" s="17" t="s">
        <v>139</v>
      </c>
      <c r="B122" s="12">
        <v>0</v>
      </c>
    </row>
    <row r="123" s="5" customFormat="1" ht="17.100000000000001" customHeight="1">
      <c r="A123" s="18" t="s">
        <v>68</v>
      </c>
      <c r="B123" s="12">
        <v>0</v>
      </c>
    </row>
    <row r="124" s="5" customFormat="1" ht="17.100000000000001" customHeight="1">
      <c r="A124" s="18" t="s">
        <v>69</v>
      </c>
      <c r="B124" s="12">
        <v>0</v>
      </c>
    </row>
    <row r="125" s="5" customFormat="1" ht="17.100000000000001" customHeight="1">
      <c r="A125" s="18" t="s">
        <v>70</v>
      </c>
      <c r="B125" s="12">
        <v>0</v>
      </c>
    </row>
    <row r="126" s="5" customFormat="1" ht="17.100000000000001" customHeight="1">
      <c r="A126" s="18" t="s">
        <v>140</v>
      </c>
      <c r="B126" s="12">
        <v>0</v>
      </c>
    </row>
    <row r="127" s="5" customFormat="1" ht="17.100000000000001" customHeight="1">
      <c r="A127" s="18" t="s">
        <v>141</v>
      </c>
      <c r="B127" s="12">
        <v>0</v>
      </c>
    </row>
    <row r="128" s="5" customFormat="1" ht="17.100000000000001" customHeight="1">
      <c r="A128" s="18" t="s">
        <v>142</v>
      </c>
      <c r="B128" s="12">
        <v>0</v>
      </c>
    </row>
    <row r="129" s="5" customFormat="1" ht="17.100000000000001" customHeight="1">
      <c r="A129" s="18" t="s">
        <v>143</v>
      </c>
      <c r="B129" s="12">
        <v>0</v>
      </c>
    </row>
    <row r="130" s="5" customFormat="1" ht="17.100000000000001" customHeight="1">
      <c r="A130" s="18" t="s">
        <v>144</v>
      </c>
      <c r="B130" s="12">
        <v>0</v>
      </c>
    </row>
    <row r="131" s="5" customFormat="1" ht="17.100000000000001" customHeight="1">
      <c r="A131" s="18" t="s">
        <v>145</v>
      </c>
      <c r="B131" s="12">
        <v>0</v>
      </c>
    </row>
    <row r="132" s="5" customFormat="1" ht="17.100000000000001" customHeight="1">
      <c r="A132" s="18" t="s">
        <v>77</v>
      </c>
      <c r="B132" s="12">
        <v>0</v>
      </c>
    </row>
    <row r="133" s="5" customFormat="1" ht="17.100000000000001" customHeight="1">
      <c r="A133" s="18" t="s">
        <v>146</v>
      </c>
      <c r="B133" s="12">
        <v>0</v>
      </c>
    </row>
    <row r="134" s="5" customFormat="1" ht="17.100000000000001" customHeight="1">
      <c r="A134" s="17" t="s">
        <v>147</v>
      </c>
      <c r="B134" s="12">
        <v>27</v>
      </c>
    </row>
    <row r="135" s="5" customFormat="1" ht="17.100000000000001" customHeight="1">
      <c r="A135" s="18" t="s">
        <v>68</v>
      </c>
      <c r="B135" s="12">
        <v>0</v>
      </c>
    </row>
    <row r="136" s="5" customFormat="1" ht="17.100000000000001" customHeight="1">
      <c r="A136" s="18" t="s">
        <v>69</v>
      </c>
      <c r="B136" s="12">
        <v>0</v>
      </c>
    </row>
    <row r="137" s="5" customFormat="1" ht="17.100000000000001" customHeight="1">
      <c r="A137" s="18" t="s">
        <v>70</v>
      </c>
      <c r="B137" s="12">
        <v>0</v>
      </c>
    </row>
    <row r="138" s="5" customFormat="1" ht="17.100000000000001" customHeight="1">
      <c r="A138" s="18" t="s">
        <v>148</v>
      </c>
      <c r="B138" s="12">
        <v>0</v>
      </c>
    </row>
    <row r="139" s="5" customFormat="1" ht="17.100000000000001" customHeight="1">
      <c r="A139" s="18" t="s">
        <v>77</v>
      </c>
      <c r="B139" s="12">
        <v>0</v>
      </c>
    </row>
    <row r="140" s="5" customFormat="1" ht="17.100000000000001" customHeight="1">
      <c r="A140" s="18" t="s">
        <v>149</v>
      </c>
      <c r="B140" s="12">
        <v>27</v>
      </c>
    </row>
    <row r="141" s="5" customFormat="1" ht="17.100000000000001" customHeight="1">
      <c r="A141" s="17" t="s">
        <v>150</v>
      </c>
      <c r="B141" s="12">
        <v>13</v>
      </c>
    </row>
    <row r="142" s="5" customFormat="1" ht="17.100000000000001" customHeight="1">
      <c r="A142" s="18" t="s">
        <v>68</v>
      </c>
      <c r="B142" s="12">
        <v>0</v>
      </c>
    </row>
    <row r="143" s="5" customFormat="1" ht="17.100000000000001" customHeight="1">
      <c r="A143" s="18" t="s">
        <v>69</v>
      </c>
      <c r="B143" s="12">
        <v>0</v>
      </c>
    </row>
    <row r="144" s="5" customFormat="1" ht="17.100000000000001" customHeight="1">
      <c r="A144" s="18" t="s">
        <v>70</v>
      </c>
      <c r="B144" s="12">
        <v>0</v>
      </c>
    </row>
    <row r="145" s="5" customFormat="1" ht="17.100000000000001" customHeight="1">
      <c r="A145" s="18" t="s">
        <v>151</v>
      </c>
      <c r="B145" s="12">
        <v>0</v>
      </c>
    </row>
    <row r="146" s="5" customFormat="1" ht="17.100000000000001" customHeight="1">
      <c r="A146" s="18" t="s">
        <v>152</v>
      </c>
      <c r="B146" s="12">
        <v>13</v>
      </c>
    </row>
    <row r="147" s="5" customFormat="1" ht="17.100000000000001" customHeight="1">
      <c r="A147" s="18" t="s">
        <v>77</v>
      </c>
      <c r="B147" s="12">
        <v>0</v>
      </c>
    </row>
    <row r="148" s="5" customFormat="1" ht="17.100000000000001" customHeight="1">
      <c r="A148" s="18" t="s">
        <v>153</v>
      </c>
      <c r="B148" s="12">
        <v>0</v>
      </c>
    </row>
    <row r="149" s="5" customFormat="1" ht="17.100000000000001" customHeight="1">
      <c r="A149" s="17" t="s">
        <v>154</v>
      </c>
      <c r="B149" s="12">
        <v>541</v>
      </c>
    </row>
    <row r="150" s="5" customFormat="1" ht="17.100000000000001" customHeight="1">
      <c r="A150" s="18" t="s">
        <v>68</v>
      </c>
      <c r="B150" s="12">
        <v>266</v>
      </c>
    </row>
    <row r="151" s="5" customFormat="1" ht="17.100000000000001" customHeight="1">
      <c r="A151" s="18" t="s">
        <v>69</v>
      </c>
      <c r="B151" s="12">
        <v>0</v>
      </c>
    </row>
    <row r="152" s="5" customFormat="1" ht="17.100000000000001" customHeight="1">
      <c r="A152" s="18" t="s">
        <v>70</v>
      </c>
      <c r="B152" s="12">
        <v>0</v>
      </c>
    </row>
    <row r="153" s="5" customFormat="1" ht="17.100000000000001" customHeight="1">
      <c r="A153" s="18" t="s">
        <v>155</v>
      </c>
      <c r="B153" s="12">
        <v>0</v>
      </c>
    </row>
    <row r="154" s="5" customFormat="1" ht="17.100000000000001" customHeight="1">
      <c r="A154" s="18" t="s">
        <v>156</v>
      </c>
      <c r="B154" s="12">
        <v>275</v>
      </c>
    </row>
    <row r="155" s="5" customFormat="1" ht="17.100000000000001" customHeight="1">
      <c r="A155" s="17" t="s">
        <v>157</v>
      </c>
      <c r="B155" s="12">
        <v>244</v>
      </c>
    </row>
    <row r="156" s="5" customFormat="1" ht="17.100000000000001" customHeight="1">
      <c r="A156" s="18" t="s">
        <v>68</v>
      </c>
      <c r="B156" s="12">
        <v>178</v>
      </c>
    </row>
    <row r="157" s="5" customFormat="1" ht="17.100000000000001" customHeight="1">
      <c r="A157" s="18" t="s">
        <v>69</v>
      </c>
      <c r="B157" s="12">
        <v>42</v>
      </c>
    </row>
    <row r="158" s="5" customFormat="1" ht="17.100000000000001" customHeight="1">
      <c r="A158" s="18" t="s">
        <v>70</v>
      </c>
      <c r="B158" s="12">
        <v>0</v>
      </c>
    </row>
    <row r="159" s="5" customFormat="1" ht="17.100000000000001" customHeight="1">
      <c r="A159" s="18" t="s">
        <v>82</v>
      </c>
      <c r="B159" s="12">
        <v>24</v>
      </c>
    </row>
    <row r="160" s="5" customFormat="1" ht="17.100000000000001" customHeight="1">
      <c r="A160" s="18" t="s">
        <v>77</v>
      </c>
      <c r="B160" s="12">
        <v>0</v>
      </c>
    </row>
    <row r="161" s="5" customFormat="1" ht="17.100000000000001" customHeight="1">
      <c r="A161" s="18" t="s">
        <v>158</v>
      </c>
      <c r="B161" s="12">
        <v>0</v>
      </c>
    </row>
    <row r="162" s="5" customFormat="1" ht="17.100000000000001" customHeight="1">
      <c r="A162" s="17" t="s">
        <v>159</v>
      </c>
      <c r="B162" s="12">
        <v>789</v>
      </c>
    </row>
    <row r="163" s="5" customFormat="1" ht="17.100000000000001" customHeight="1">
      <c r="A163" s="18" t="s">
        <v>68</v>
      </c>
      <c r="B163" s="12">
        <v>493</v>
      </c>
    </row>
    <row r="164" s="5" customFormat="1" ht="17.100000000000001" customHeight="1">
      <c r="A164" s="18" t="s">
        <v>69</v>
      </c>
      <c r="B164" s="12">
        <v>218</v>
      </c>
    </row>
    <row r="165" s="5" customFormat="1" ht="17.100000000000001" customHeight="1">
      <c r="A165" s="18" t="s">
        <v>70</v>
      </c>
      <c r="B165" s="12">
        <v>0</v>
      </c>
    </row>
    <row r="166" s="5" customFormat="1" ht="17.25" customHeight="1">
      <c r="A166" s="18" t="s">
        <v>160</v>
      </c>
      <c r="B166" s="12">
        <v>2</v>
      </c>
    </row>
    <row r="167" s="5" customFormat="1" ht="17.25" customHeight="1">
      <c r="A167" s="18" t="s">
        <v>77</v>
      </c>
      <c r="B167" s="12">
        <v>0</v>
      </c>
    </row>
    <row r="168" s="5" customFormat="1" ht="17.25" customHeight="1">
      <c r="A168" s="18" t="s">
        <v>161</v>
      </c>
      <c r="B168" s="12">
        <v>76</v>
      </c>
    </row>
    <row r="169" s="5" customFormat="1" ht="17.100000000000001" customHeight="1">
      <c r="A169" s="17" t="s">
        <v>162</v>
      </c>
      <c r="B169" s="12">
        <v>3282</v>
      </c>
    </row>
    <row r="170" s="5" customFormat="1" ht="17.100000000000001" customHeight="1">
      <c r="A170" s="18" t="s">
        <v>68</v>
      </c>
      <c r="B170" s="12">
        <v>1944</v>
      </c>
    </row>
    <row r="171" s="5" customFormat="1" ht="17.100000000000001" customHeight="1">
      <c r="A171" s="18" t="s">
        <v>69</v>
      </c>
      <c r="B171" s="12">
        <v>344</v>
      </c>
    </row>
    <row r="172" s="5" customFormat="1" ht="17.100000000000001" customHeight="1">
      <c r="A172" s="18" t="s">
        <v>70</v>
      </c>
      <c r="B172" s="12">
        <v>0</v>
      </c>
    </row>
    <row r="173" s="5" customFormat="1" ht="17.100000000000001" customHeight="1">
      <c r="A173" s="18" t="s">
        <v>163</v>
      </c>
      <c r="B173" s="12">
        <v>201</v>
      </c>
    </row>
    <row r="174" s="5" customFormat="1" ht="17.100000000000001" customHeight="1">
      <c r="A174" s="18" t="s">
        <v>77</v>
      </c>
      <c r="B174" s="12">
        <v>33</v>
      </c>
    </row>
    <row r="175" s="5" customFormat="1" ht="17.100000000000001" customHeight="1">
      <c r="A175" s="18" t="s">
        <v>164</v>
      </c>
      <c r="B175" s="12">
        <v>760</v>
      </c>
    </row>
    <row r="176" s="5" customFormat="1" ht="17.100000000000001" customHeight="1">
      <c r="A176" s="17" t="s">
        <v>165</v>
      </c>
      <c r="B176" s="12">
        <v>992</v>
      </c>
    </row>
    <row r="177" s="5" customFormat="1" ht="17.100000000000001" customHeight="1">
      <c r="A177" s="18" t="s">
        <v>68</v>
      </c>
      <c r="B177" s="12">
        <v>593</v>
      </c>
    </row>
    <row r="178" s="5" customFormat="1" ht="17.100000000000001" customHeight="1">
      <c r="A178" s="18" t="s">
        <v>69</v>
      </c>
      <c r="B178" s="12">
        <v>192</v>
      </c>
    </row>
    <row r="179" s="5" customFormat="1" ht="17.100000000000001" customHeight="1">
      <c r="A179" s="18" t="s">
        <v>70</v>
      </c>
      <c r="B179" s="12">
        <v>0</v>
      </c>
    </row>
    <row r="180" s="5" customFormat="1" ht="17.100000000000001" customHeight="1">
      <c r="A180" s="18" t="s">
        <v>166</v>
      </c>
      <c r="B180" s="12">
        <v>0</v>
      </c>
    </row>
    <row r="181" s="5" customFormat="1" ht="17.100000000000001" customHeight="1">
      <c r="A181" s="18" t="s">
        <v>77</v>
      </c>
      <c r="B181" s="12">
        <v>0</v>
      </c>
    </row>
    <row r="182" s="5" customFormat="1" ht="17.100000000000001" customHeight="1">
      <c r="A182" s="18" t="s">
        <v>167</v>
      </c>
      <c r="B182" s="12">
        <v>207</v>
      </c>
    </row>
    <row r="183" s="5" customFormat="1" ht="17.100000000000001" customHeight="1">
      <c r="A183" s="17" t="s">
        <v>168</v>
      </c>
      <c r="B183" s="12">
        <v>1012</v>
      </c>
    </row>
    <row r="184" s="5" customFormat="1" ht="17.100000000000001" customHeight="1">
      <c r="A184" s="18" t="s">
        <v>68</v>
      </c>
      <c r="B184" s="12">
        <v>463</v>
      </c>
    </row>
    <row r="185" s="5" customFormat="1" ht="17.100000000000001" customHeight="1">
      <c r="A185" s="18" t="s">
        <v>69</v>
      </c>
      <c r="B185" s="12">
        <v>77</v>
      </c>
    </row>
    <row r="186" s="5" customFormat="1" ht="17.100000000000001" customHeight="1">
      <c r="A186" s="18" t="s">
        <v>70</v>
      </c>
      <c r="B186" s="12">
        <v>0</v>
      </c>
    </row>
    <row r="187" s="5" customFormat="1" ht="16.899999999999999" customHeight="1">
      <c r="A187" s="18" t="s">
        <v>169</v>
      </c>
      <c r="B187" s="12">
        <v>28</v>
      </c>
    </row>
    <row r="188" s="5" customFormat="1" ht="17.100000000000001" customHeight="1">
      <c r="A188" s="18" t="s">
        <v>77</v>
      </c>
      <c r="B188" s="12">
        <v>0</v>
      </c>
    </row>
    <row r="189" s="5" customFormat="1" ht="17.100000000000001" customHeight="1">
      <c r="A189" s="18" t="s">
        <v>170</v>
      </c>
      <c r="B189" s="12">
        <v>444</v>
      </c>
    </row>
    <row r="190" s="5" customFormat="1" ht="17.100000000000001" customHeight="1">
      <c r="A190" s="17" t="s">
        <v>171</v>
      </c>
      <c r="B190" s="12">
        <v>524</v>
      </c>
    </row>
    <row r="191" s="5" customFormat="1" ht="17.100000000000001" customHeight="1">
      <c r="A191" s="18" t="s">
        <v>68</v>
      </c>
      <c r="B191" s="12">
        <v>343</v>
      </c>
    </row>
    <row r="192" s="5" customFormat="1" ht="17.100000000000001" customHeight="1">
      <c r="A192" s="18" t="s">
        <v>69</v>
      </c>
      <c r="B192" s="12">
        <v>64</v>
      </c>
    </row>
    <row r="193" s="5" customFormat="1" ht="17.100000000000001" customHeight="1">
      <c r="A193" s="18" t="s">
        <v>70</v>
      </c>
      <c r="B193" s="12">
        <v>0</v>
      </c>
    </row>
    <row r="194" s="5" customFormat="1" ht="17.100000000000001" customHeight="1">
      <c r="A194" s="18" t="s">
        <v>172</v>
      </c>
      <c r="B194" s="12">
        <v>51</v>
      </c>
    </row>
    <row r="195" s="5" customFormat="1" ht="17.100000000000001" customHeight="1">
      <c r="A195" s="18" t="s">
        <v>173</v>
      </c>
      <c r="B195" s="12">
        <v>16</v>
      </c>
    </row>
    <row r="196" s="5" customFormat="1" ht="17.100000000000001" customHeight="1">
      <c r="A196" s="18" t="s">
        <v>77</v>
      </c>
      <c r="B196" s="12">
        <v>0</v>
      </c>
    </row>
    <row r="197" s="5" customFormat="1" ht="17.100000000000001" customHeight="1">
      <c r="A197" s="18" t="s">
        <v>174</v>
      </c>
      <c r="B197" s="12">
        <v>50</v>
      </c>
    </row>
    <row r="198" s="5" customFormat="1" ht="17.100000000000001" customHeight="1">
      <c r="A198" s="17" t="s">
        <v>175</v>
      </c>
      <c r="B198" s="12">
        <v>178</v>
      </c>
    </row>
    <row r="199" s="5" customFormat="1" ht="17.100000000000001" customHeight="1">
      <c r="A199" s="18" t="s">
        <v>68</v>
      </c>
      <c r="B199" s="12">
        <v>166</v>
      </c>
    </row>
    <row r="200" s="5" customFormat="1" ht="17.100000000000001" customHeight="1">
      <c r="A200" s="18" t="s">
        <v>69</v>
      </c>
      <c r="B200" s="12">
        <v>0</v>
      </c>
    </row>
    <row r="201" s="5" customFormat="1" ht="17.100000000000001" customHeight="1">
      <c r="A201" s="18" t="s">
        <v>70</v>
      </c>
      <c r="B201" s="12">
        <v>0</v>
      </c>
    </row>
    <row r="202" s="5" customFormat="1" ht="17.100000000000001" customHeight="1">
      <c r="A202" s="18" t="s">
        <v>77</v>
      </c>
      <c r="B202" s="12">
        <v>0</v>
      </c>
    </row>
    <row r="203" s="5" customFormat="1" ht="17.100000000000001" customHeight="1">
      <c r="A203" s="18" t="s">
        <v>176</v>
      </c>
      <c r="B203" s="12">
        <v>12</v>
      </c>
    </row>
    <row r="204" s="5" customFormat="1" ht="17.100000000000001" customHeight="1">
      <c r="A204" s="17" t="s">
        <v>177</v>
      </c>
      <c r="B204" s="12">
        <v>37</v>
      </c>
    </row>
    <row r="205" s="5" customFormat="1" ht="17.100000000000001" customHeight="1">
      <c r="A205" s="18" t="s">
        <v>68</v>
      </c>
      <c r="B205" s="12">
        <v>0</v>
      </c>
    </row>
    <row r="206" s="5" customFormat="1" ht="17.100000000000001" customHeight="1">
      <c r="A206" s="18" t="s">
        <v>69</v>
      </c>
      <c r="B206" s="12">
        <v>37</v>
      </c>
    </row>
    <row r="207" s="5" customFormat="1" ht="17.100000000000001" customHeight="1">
      <c r="A207" s="18" t="s">
        <v>70</v>
      </c>
      <c r="B207" s="12">
        <v>0</v>
      </c>
    </row>
    <row r="208" s="5" customFormat="1" ht="17.100000000000001" customHeight="1">
      <c r="A208" s="18" t="s">
        <v>77</v>
      </c>
      <c r="B208" s="12">
        <v>0</v>
      </c>
    </row>
    <row r="209" s="5" customFormat="1" ht="17.100000000000001" customHeight="1">
      <c r="A209" s="18" t="s">
        <v>178</v>
      </c>
      <c r="B209" s="12">
        <v>0</v>
      </c>
    </row>
    <row r="210" s="5" customFormat="1" ht="17.100000000000001" customHeight="1">
      <c r="A210" s="17" t="s">
        <v>179</v>
      </c>
      <c r="B210" s="12">
        <v>1007</v>
      </c>
    </row>
    <row r="211" s="5" customFormat="1" ht="17.100000000000001" customHeight="1">
      <c r="A211" s="18" t="s">
        <v>68</v>
      </c>
      <c r="B211" s="12">
        <v>0</v>
      </c>
    </row>
    <row r="212" s="5" customFormat="1" ht="17.100000000000001" customHeight="1">
      <c r="A212" s="18" t="s">
        <v>69</v>
      </c>
      <c r="B212" s="12">
        <v>40</v>
      </c>
    </row>
    <row r="213" s="5" customFormat="1" ht="17.100000000000001" customHeight="1">
      <c r="A213" s="18" t="s">
        <v>70</v>
      </c>
      <c r="B213" s="12">
        <v>0</v>
      </c>
    </row>
    <row r="214" s="5" customFormat="1" ht="16.899999999999999" customHeight="1">
      <c r="A214" s="18" t="s">
        <v>180</v>
      </c>
      <c r="B214" s="12">
        <v>0</v>
      </c>
    </row>
    <row r="215" s="5" customFormat="1" ht="17.100000000000001" customHeight="1">
      <c r="A215" s="18" t="s">
        <v>77</v>
      </c>
      <c r="B215" s="12">
        <v>249</v>
      </c>
    </row>
    <row r="216" s="5" customFormat="1" ht="17.100000000000001" customHeight="1">
      <c r="A216" s="18" t="s">
        <v>181</v>
      </c>
      <c r="B216" s="12">
        <v>718</v>
      </c>
    </row>
    <row r="217" s="5" customFormat="1" ht="17.100000000000001" customHeight="1">
      <c r="A217" s="17" t="s">
        <v>182</v>
      </c>
      <c r="B217" s="12">
        <v>5944</v>
      </c>
    </row>
    <row r="218" s="5" customFormat="1" ht="17.100000000000001" customHeight="1">
      <c r="A218" s="18" t="s">
        <v>68</v>
      </c>
      <c r="B218" s="12">
        <v>2528</v>
      </c>
    </row>
    <row r="219" s="5" customFormat="1" ht="17.100000000000001" customHeight="1">
      <c r="A219" s="18" t="s">
        <v>69</v>
      </c>
      <c r="B219" s="12">
        <v>65</v>
      </c>
    </row>
    <row r="220" s="5" customFormat="1" ht="17.100000000000001" customHeight="1">
      <c r="A220" s="18" t="s">
        <v>70</v>
      </c>
      <c r="B220" s="12">
        <v>0</v>
      </c>
    </row>
    <row r="221" s="5" customFormat="1" ht="17.100000000000001" customHeight="1">
      <c r="A221" s="18" t="s">
        <v>183</v>
      </c>
      <c r="B221" s="12">
        <v>149</v>
      </c>
    </row>
    <row r="222" s="5" customFormat="1" ht="17.100000000000001" customHeight="1">
      <c r="A222" s="18" t="s">
        <v>184</v>
      </c>
      <c r="B222" s="12">
        <v>8</v>
      </c>
    </row>
    <row r="223" s="5" customFormat="1" ht="17.100000000000001" customHeight="1">
      <c r="A223" s="18" t="s">
        <v>109</v>
      </c>
      <c r="B223" s="12">
        <v>31</v>
      </c>
    </row>
    <row r="224" s="5" customFormat="1" ht="17.100000000000001" customHeight="1">
      <c r="A224" s="18" t="s">
        <v>185</v>
      </c>
      <c r="B224" s="12">
        <v>0</v>
      </c>
    </row>
    <row r="225" s="5" customFormat="1" ht="17.100000000000001" customHeight="1">
      <c r="A225" s="18" t="s">
        <v>186</v>
      </c>
      <c r="B225" s="12">
        <v>155</v>
      </c>
    </row>
    <row r="226" s="5" customFormat="1" ht="17.100000000000001" customHeight="1">
      <c r="A226" s="18" t="s">
        <v>187</v>
      </c>
      <c r="B226" s="12">
        <v>0</v>
      </c>
    </row>
    <row r="227" s="5" customFormat="1" ht="17.100000000000001" customHeight="1">
      <c r="A227" s="18" t="s">
        <v>188</v>
      </c>
      <c r="B227" s="12">
        <v>0</v>
      </c>
    </row>
    <row r="228" s="5" customFormat="1" ht="16.899999999999999" customHeight="1">
      <c r="A228" s="18" t="s">
        <v>189</v>
      </c>
      <c r="B228" s="12">
        <v>344</v>
      </c>
    </row>
    <row r="229" s="5" customFormat="1" ht="16.899999999999999" customHeight="1">
      <c r="A229" s="18" t="s">
        <v>190</v>
      </c>
      <c r="B229" s="12">
        <v>120</v>
      </c>
    </row>
    <row r="230" s="5" customFormat="1" ht="17.100000000000001" customHeight="1">
      <c r="A230" s="18" t="s">
        <v>77</v>
      </c>
      <c r="B230" s="12">
        <v>1189</v>
      </c>
    </row>
    <row r="231" s="5" customFormat="1" ht="17.100000000000001" customHeight="1">
      <c r="A231" s="18" t="s">
        <v>191</v>
      </c>
      <c r="B231" s="12">
        <v>1355</v>
      </c>
    </row>
    <row r="232" s="5" customFormat="1" ht="17.100000000000001" customHeight="1">
      <c r="A232" s="17" t="s">
        <v>192</v>
      </c>
      <c r="B232" s="12">
        <v>4940</v>
      </c>
    </row>
    <row r="233" s="5" customFormat="1" ht="17.100000000000001" customHeight="1">
      <c r="A233" s="18" t="s">
        <v>193</v>
      </c>
      <c r="B233" s="12">
        <v>0</v>
      </c>
    </row>
    <row r="234" s="5" customFormat="1" ht="17.100000000000001" customHeight="1">
      <c r="A234" s="18" t="s">
        <v>194</v>
      </c>
      <c r="B234" s="12">
        <v>4940</v>
      </c>
    </row>
    <row r="235" s="5" customFormat="1" ht="17.100000000000001" customHeight="1">
      <c r="A235" s="17" t="s">
        <v>195</v>
      </c>
      <c r="B235" s="12">
        <v>0</v>
      </c>
    </row>
    <row r="236" s="5" customFormat="1" ht="17.100000000000001" customHeight="1">
      <c r="A236" s="17" t="s">
        <v>196</v>
      </c>
      <c r="B236" s="12">
        <v>0</v>
      </c>
    </row>
    <row r="237" s="5" customFormat="1" ht="17.100000000000001" customHeight="1">
      <c r="A237" s="18" t="s">
        <v>68</v>
      </c>
      <c r="B237" s="12">
        <v>0</v>
      </c>
    </row>
    <row r="238" s="5" customFormat="1" ht="17.100000000000001" customHeight="1">
      <c r="A238" s="18" t="s">
        <v>69</v>
      </c>
      <c r="B238" s="12">
        <v>0</v>
      </c>
    </row>
    <row r="239" s="5" customFormat="1" ht="17.100000000000001" customHeight="1">
      <c r="A239" s="18" t="s">
        <v>70</v>
      </c>
      <c r="B239" s="12">
        <v>0</v>
      </c>
    </row>
    <row r="240" s="5" customFormat="1" ht="17.100000000000001" customHeight="1">
      <c r="A240" s="18" t="s">
        <v>163</v>
      </c>
      <c r="B240" s="12">
        <v>0</v>
      </c>
    </row>
    <row r="241" s="5" customFormat="1" ht="17.100000000000001" customHeight="1">
      <c r="A241" s="18" t="s">
        <v>77</v>
      </c>
      <c r="B241" s="12">
        <v>0</v>
      </c>
    </row>
    <row r="242" s="5" customFormat="1" ht="17.100000000000001" customHeight="1">
      <c r="A242" s="18" t="s">
        <v>197</v>
      </c>
      <c r="B242" s="12">
        <v>0</v>
      </c>
    </row>
    <row r="243" s="5" customFormat="1" ht="17.100000000000001" customHeight="1">
      <c r="A243" s="17" t="s">
        <v>198</v>
      </c>
      <c r="B243" s="12">
        <v>0</v>
      </c>
    </row>
    <row r="244" s="5" customFormat="1" ht="17.100000000000001" customHeight="1">
      <c r="A244" s="18" t="s">
        <v>199</v>
      </c>
      <c r="B244" s="12">
        <v>0</v>
      </c>
    </row>
    <row r="245" s="5" customFormat="1" ht="17.100000000000001" customHeight="1">
      <c r="A245" s="18" t="s">
        <v>200</v>
      </c>
      <c r="B245" s="12">
        <v>0</v>
      </c>
    </row>
    <row r="246" s="5" customFormat="1" ht="17.100000000000001" customHeight="1">
      <c r="A246" s="17" t="s">
        <v>201</v>
      </c>
      <c r="B246" s="12">
        <v>0</v>
      </c>
    </row>
    <row r="247" s="5" customFormat="1" ht="17.100000000000001" customHeight="1">
      <c r="A247" s="18" t="s">
        <v>202</v>
      </c>
      <c r="B247" s="12">
        <v>0</v>
      </c>
    </row>
    <row r="248" s="5" customFormat="1" ht="17.100000000000001" customHeight="1">
      <c r="A248" s="18" t="s">
        <v>203</v>
      </c>
      <c r="B248" s="12">
        <v>0</v>
      </c>
    </row>
    <row r="249" s="5" customFormat="1" ht="17.100000000000001" customHeight="1">
      <c r="A249" s="17" t="s">
        <v>204</v>
      </c>
      <c r="B249" s="12">
        <v>0</v>
      </c>
    </row>
    <row r="250" s="5" customFormat="1" ht="17.100000000000001" customHeight="1">
      <c r="A250" s="18" t="s">
        <v>205</v>
      </c>
      <c r="B250" s="12">
        <v>0</v>
      </c>
    </row>
    <row r="251" s="5" customFormat="1" ht="17.100000000000001" customHeight="1">
      <c r="A251" s="18" t="s">
        <v>206</v>
      </c>
      <c r="B251" s="12">
        <v>0</v>
      </c>
    </row>
    <row r="252" s="5" customFormat="1" ht="17.100000000000001" customHeight="1">
      <c r="A252" s="18" t="s">
        <v>207</v>
      </c>
      <c r="B252" s="12">
        <v>0</v>
      </c>
    </row>
    <row r="253" s="5" customFormat="1" ht="17.100000000000001" customHeight="1">
      <c r="A253" s="18" t="s">
        <v>208</v>
      </c>
      <c r="B253" s="12">
        <v>0</v>
      </c>
    </row>
    <row r="254" s="5" customFormat="1" ht="17.100000000000001" customHeight="1">
      <c r="A254" s="18" t="s">
        <v>209</v>
      </c>
      <c r="B254" s="12">
        <v>0</v>
      </c>
    </row>
    <row r="255" s="5" customFormat="1" ht="17.100000000000001" customHeight="1">
      <c r="A255" s="17" t="s">
        <v>210</v>
      </c>
      <c r="B255" s="12">
        <v>0</v>
      </c>
    </row>
    <row r="256" s="5" customFormat="1" ht="17.100000000000001" customHeight="1">
      <c r="A256" s="18" t="s">
        <v>211</v>
      </c>
      <c r="B256" s="12">
        <v>0</v>
      </c>
    </row>
    <row r="257" s="5" customFormat="1" ht="17.100000000000001" customHeight="1">
      <c r="A257" s="18" t="s">
        <v>212</v>
      </c>
      <c r="B257" s="12">
        <v>0</v>
      </c>
    </row>
    <row r="258" s="5" customFormat="1" ht="16.899999999999999" customHeight="1">
      <c r="A258" s="18" t="s">
        <v>213</v>
      </c>
      <c r="B258" s="12">
        <v>0</v>
      </c>
    </row>
    <row r="259" s="5" customFormat="1" ht="17.100000000000001" customHeight="1">
      <c r="A259" s="18" t="s">
        <v>214</v>
      </c>
      <c r="B259" s="12">
        <v>0</v>
      </c>
    </row>
    <row r="260" s="5" customFormat="1" ht="17.100000000000001" customHeight="1">
      <c r="A260" s="17" t="s">
        <v>215</v>
      </c>
      <c r="B260" s="12">
        <v>0</v>
      </c>
    </row>
    <row r="261" s="5" customFormat="1" ht="17.100000000000001" customHeight="1">
      <c r="A261" s="18" t="s">
        <v>216</v>
      </c>
      <c r="B261" s="12">
        <v>0</v>
      </c>
    </row>
    <row r="262" s="5" customFormat="1" ht="17.100000000000001" customHeight="1">
      <c r="A262" s="17" t="s">
        <v>217</v>
      </c>
      <c r="B262" s="12">
        <v>0</v>
      </c>
    </row>
    <row r="263" s="5" customFormat="1" ht="17.100000000000001" customHeight="1">
      <c r="A263" s="18" t="s">
        <v>218</v>
      </c>
      <c r="B263" s="12">
        <v>0</v>
      </c>
    </row>
    <row r="264" s="5" customFormat="1" ht="17.100000000000001" customHeight="1">
      <c r="A264" s="18" t="s">
        <v>219</v>
      </c>
      <c r="B264" s="12">
        <v>0</v>
      </c>
    </row>
    <row r="265" s="5" customFormat="1" ht="17.100000000000001" customHeight="1">
      <c r="A265" s="18" t="s">
        <v>220</v>
      </c>
      <c r="B265" s="12">
        <v>0</v>
      </c>
    </row>
    <row r="266" s="5" customFormat="1" ht="17.100000000000001" customHeight="1">
      <c r="A266" s="18" t="s">
        <v>221</v>
      </c>
      <c r="B266" s="12">
        <v>0</v>
      </c>
    </row>
    <row r="267" s="5" customFormat="1" ht="17.100000000000001" customHeight="1">
      <c r="A267" s="17" t="s">
        <v>222</v>
      </c>
      <c r="B267" s="12">
        <v>0</v>
      </c>
    </row>
    <row r="268" s="5" customFormat="1" ht="17.100000000000001" customHeight="1">
      <c r="A268" s="18" t="s">
        <v>68</v>
      </c>
      <c r="B268" s="12">
        <v>0</v>
      </c>
    </row>
    <row r="269" s="5" customFormat="1" ht="17.100000000000001" customHeight="1">
      <c r="A269" s="18" t="s">
        <v>69</v>
      </c>
      <c r="B269" s="12">
        <v>0</v>
      </c>
    </row>
    <row r="270" s="5" customFormat="1" ht="17.100000000000001" customHeight="1">
      <c r="A270" s="18" t="s">
        <v>70</v>
      </c>
      <c r="B270" s="12">
        <v>0</v>
      </c>
    </row>
    <row r="271" s="5" customFormat="1" ht="17.100000000000001" customHeight="1">
      <c r="A271" s="18" t="s">
        <v>77</v>
      </c>
      <c r="B271" s="12">
        <v>0</v>
      </c>
    </row>
    <row r="272" s="5" customFormat="1" ht="17.100000000000001" customHeight="1">
      <c r="A272" s="18" t="s">
        <v>223</v>
      </c>
      <c r="B272" s="12">
        <v>0</v>
      </c>
    </row>
    <row r="273" s="5" customFormat="1" ht="17.100000000000001" customHeight="1">
      <c r="A273" s="17" t="s">
        <v>224</v>
      </c>
      <c r="B273" s="12">
        <v>0</v>
      </c>
    </row>
    <row r="274" s="5" customFormat="1" ht="17.100000000000001" customHeight="1">
      <c r="A274" s="18" t="s">
        <v>225</v>
      </c>
      <c r="B274" s="12">
        <v>0</v>
      </c>
    </row>
    <row r="275" s="5" customFormat="1" ht="17.100000000000001" customHeight="1">
      <c r="A275" s="17" t="s">
        <v>226</v>
      </c>
      <c r="B275" s="12">
        <v>1069</v>
      </c>
    </row>
    <row r="276" s="5" customFormat="1" ht="17.100000000000001" customHeight="1">
      <c r="A276" s="17" t="s">
        <v>227</v>
      </c>
      <c r="B276" s="12">
        <v>0</v>
      </c>
    </row>
    <row r="277" s="5" customFormat="1" ht="17.100000000000001" customHeight="1">
      <c r="A277" s="18" t="s">
        <v>228</v>
      </c>
      <c r="B277" s="12">
        <v>0</v>
      </c>
    </row>
    <row r="278" s="5" customFormat="1" ht="17.100000000000001" customHeight="1">
      <c r="A278" s="18" t="s">
        <v>229</v>
      </c>
      <c r="B278" s="12">
        <v>0</v>
      </c>
    </row>
    <row r="279" s="5" customFormat="1" ht="17.100000000000001" customHeight="1">
      <c r="A279" s="18" t="s">
        <v>230</v>
      </c>
      <c r="B279" s="12">
        <v>0</v>
      </c>
    </row>
    <row r="280" s="5" customFormat="1" ht="17.100000000000001" customHeight="1">
      <c r="A280" s="17" t="s">
        <v>231</v>
      </c>
      <c r="B280" s="12">
        <v>0</v>
      </c>
    </row>
    <row r="281" s="5" customFormat="1" ht="17.100000000000001" customHeight="1">
      <c r="A281" s="18" t="s">
        <v>232</v>
      </c>
      <c r="B281" s="12">
        <v>0</v>
      </c>
    </row>
    <row r="282" s="5" customFormat="1" ht="17.100000000000001" customHeight="1">
      <c r="A282" s="17" t="s">
        <v>233</v>
      </c>
      <c r="B282" s="12">
        <v>0</v>
      </c>
    </row>
    <row r="283" s="5" customFormat="1" ht="17.100000000000001" customHeight="1">
      <c r="A283" s="18" t="s">
        <v>234</v>
      </c>
      <c r="B283" s="12">
        <v>0</v>
      </c>
    </row>
    <row r="284" s="5" customFormat="1" ht="17.100000000000001" customHeight="1">
      <c r="A284" s="17" t="s">
        <v>235</v>
      </c>
      <c r="B284" s="12">
        <v>988</v>
      </c>
    </row>
    <row r="285" s="5" customFormat="1" ht="17.100000000000001" customHeight="1">
      <c r="A285" s="18" t="s">
        <v>236</v>
      </c>
      <c r="B285" s="12">
        <v>22</v>
      </c>
    </row>
    <row r="286" s="5" customFormat="1" ht="17.100000000000001" customHeight="1">
      <c r="A286" s="18" t="s">
        <v>237</v>
      </c>
      <c r="B286" s="12">
        <v>0</v>
      </c>
    </row>
    <row r="287" s="5" customFormat="1" ht="17.100000000000001" customHeight="1">
      <c r="A287" s="18" t="s">
        <v>238</v>
      </c>
      <c r="B287" s="12">
        <v>0</v>
      </c>
    </row>
    <row r="288" s="5" customFormat="1" ht="17.100000000000001" customHeight="1">
      <c r="A288" s="18" t="s">
        <v>239</v>
      </c>
      <c r="B288" s="12">
        <v>0</v>
      </c>
    </row>
    <row r="289" s="5" customFormat="1" ht="17.100000000000001" customHeight="1">
      <c r="A289" s="18" t="s">
        <v>240</v>
      </c>
      <c r="B289" s="12">
        <v>0</v>
      </c>
    </row>
    <row r="290" s="5" customFormat="1" ht="17.100000000000001" customHeight="1">
      <c r="A290" s="18" t="s">
        <v>241</v>
      </c>
      <c r="B290" s="12">
        <v>0</v>
      </c>
    </row>
    <row r="291" s="5" customFormat="1" ht="17.100000000000001" customHeight="1">
      <c r="A291" s="18" t="s">
        <v>242</v>
      </c>
      <c r="B291" s="12">
        <v>966</v>
      </c>
    </row>
    <row r="292" s="5" customFormat="1" ht="17.100000000000001" customHeight="1">
      <c r="A292" s="17" t="s">
        <v>243</v>
      </c>
      <c r="B292" s="12">
        <v>81</v>
      </c>
    </row>
    <row r="293" s="5" customFormat="1" ht="17.100000000000001" customHeight="1">
      <c r="A293" s="18" t="s">
        <v>244</v>
      </c>
      <c r="B293" s="12">
        <v>81</v>
      </c>
    </row>
    <row r="294" s="5" customFormat="1" ht="17.100000000000001" customHeight="1">
      <c r="A294" s="17" t="s">
        <v>245</v>
      </c>
      <c r="B294" s="12">
        <v>37737</v>
      </c>
    </row>
    <row r="295" s="5" customFormat="1" ht="17.100000000000001" customHeight="1">
      <c r="A295" s="17" t="s">
        <v>246</v>
      </c>
      <c r="B295" s="12">
        <v>0</v>
      </c>
    </row>
    <row r="296" s="5" customFormat="1" ht="17.100000000000001" customHeight="1">
      <c r="A296" s="18" t="s">
        <v>247</v>
      </c>
      <c r="B296" s="12">
        <v>0</v>
      </c>
    </row>
    <row r="297" s="5" customFormat="1" ht="17.100000000000001" customHeight="1">
      <c r="A297" s="18" t="s">
        <v>248</v>
      </c>
      <c r="B297" s="12">
        <v>0</v>
      </c>
    </row>
    <row r="298" s="5" customFormat="1" ht="17.100000000000001" customHeight="1">
      <c r="A298" s="17" t="s">
        <v>249</v>
      </c>
      <c r="B298" s="12">
        <v>34577</v>
      </c>
    </row>
    <row r="299" s="5" customFormat="1" ht="17.100000000000001" customHeight="1">
      <c r="A299" s="18" t="s">
        <v>68</v>
      </c>
      <c r="B299" s="12">
        <v>19021</v>
      </c>
    </row>
    <row r="300" s="5" customFormat="1" ht="17.100000000000001" customHeight="1">
      <c r="A300" s="18" t="s">
        <v>69</v>
      </c>
      <c r="B300" s="12">
        <v>40</v>
      </c>
    </row>
    <row r="301" s="5" customFormat="1" ht="17.100000000000001" customHeight="1">
      <c r="A301" s="18" t="s">
        <v>70</v>
      </c>
      <c r="B301" s="12">
        <v>0</v>
      </c>
    </row>
    <row r="302" s="5" customFormat="1" ht="17.100000000000001" customHeight="1">
      <c r="A302" s="18" t="s">
        <v>109</v>
      </c>
      <c r="B302" s="12">
        <v>700</v>
      </c>
    </row>
    <row r="303" s="5" customFormat="1" ht="17.100000000000001" customHeight="1">
      <c r="A303" s="18" t="s">
        <v>250</v>
      </c>
      <c r="B303" s="12">
        <v>4965</v>
      </c>
    </row>
    <row r="304" s="5" customFormat="1" ht="17.100000000000001" customHeight="1">
      <c r="A304" s="18" t="s">
        <v>251</v>
      </c>
      <c r="B304" s="12">
        <v>0</v>
      </c>
    </row>
    <row r="305" s="5" customFormat="1" ht="16.899999999999999" customHeight="1">
      <c r="A305" s="18" t="s">
        <v>252</v>
      </c>
      <c r="B305" s="12">
        <v>0</v>
      </c>
    </row>
    <row r="306" s="5" customFormat="1" ht="16.899999999999999" customHeight="1">
      <c r="A306" s="18" t="s">
        <v>253</v>
      </c>
      <c r="B306" s="12">
        <v>0</v>
      </c>
    </row>
    <row r="307" s="5" customFormat="1" ht="17.100000000000001" customHeight="1">
      <c r="A307" s="18" t="s">
        <v>77</v>
      </c>
      <c r="B307" s="12">
        <v>0</v>
      </c>
    </row>
    <row r="308" s="5" customFormat="1" ht="17.100000000000001" customHeight="1">
      <c r="A308" s="18" t="s">
        <v>254</v>
      </c>
      <c r="B308" s="12">
        <v>9851</v>
      </c>
    </row>
    <row r="309" s="5" customFormat="1" ht="17.100000000000001" customHeight="1">
      <c r="A309" s="17" t="s">
        <v>255</v>
      </c>
      <c r="B309" s="12">
        <v>0</v>
      </c>
    </row>
    <row r="310" s="5" customFormat="1" ht="17.100000000000001" customHeight="1">
      <c r="A310" s="18" t="s">
        <v>68</v>
      </c>
      <c r="B310" s="12">
        <v>0</v>
      </c>
    </row>
    <row r="311" s="5" customFormat="1" ht="17.100000000000001" customHeight="1">
      <c r="A311" s="18" t="s">
        <v>69</v>
      </c>
      <c r="B311" s="12">
        <v>0</v>
      </c>
    </row>
    <row r="312" s="5" customFormat="1" ht="17.100000000000001" customHeight="1">
      <c r="A312" s="18" t="s">
        <v>70</v>
      </c>
      <c r="B312" s="12">
        <v>0</v>
      </c>
    </row>
    <row r="313" s="5" customFormat="1" ht="17.100000000000001" customHeight="1">
      <c r="A313" s="18" t="s">
        <v>256</v>
      </c>
      <c r="B313" s="12">
        <v>0</v>
      </c>
    </row>
    <row r="314" s="5" customFormat="1" ht="17.100000000000001" customHeight="1">
      <c r="A314" s="18" t="s">
        <v>77</v>
      </c>
      <c r="B314" s="12">
        <v>0</v>
      </c>
    </row>
    <row r="315" s="5" customFormat="1" ht="17.100000000000001" customHeight="1">
      <c r="A315" s="18" t="s">
        <v>257</v>
      </c>
      <c r="B315" s="12">
        <v>0</v>
      </c>
    </row>
    <row r="316" s="5" customFormat="1" ht="17.100000000000001" customHeight="1">
      <c r="A316" s="17" t="s">
        <v>258</v>
      </c>
      <c r="B316" s="12">
        <v>150</v>
      </c>
    </row>
    <row r="317" s="5" customFormat="1" ht="17.100000000000001" customHeight="1">
      <c r="A317" s="18" t="s">
        <v>68</v>
      </c>
      <c r="B317" s="12">
        <v>0</v>
      </c>
    </row>
    <row r="318" s="5" customFormat="1" ht="17.100000000000001" customHeight="1">
      <c r="A318" s="18" t="s">
        <v>69</v>
      </c>
      <c r="B318" s="12">
        <v>0</v>
      </c>
    </row>
    <row r="319" s="5" customFormat="1" ht="17.100000000000001" customHeight="1">
      <c r="A319" s="18" t="s">
        <v>70</v>
      </c>
      <c r="B319" s="12">
        <v>0</v>
      </c>
    </row>
    <row r="320" s="5" customFormat="1" ht="17.100000000000001" customHeight="1">
      <c r="A320" s="18" t="s">
        <v>259</v>
      </c>
      <c r="B320" s="12">
        <v>0</v>
      </c>
    </row>
    <row r="321" s="5" customFormat="1" ht="17.100000000000001" customHeight="1">
      <c r="A321" s="18" t="s">
        <v>260</v>
      </c>
      <c r="B321" s="12">
        <v>0</v>
      </c>
    </row>
    <row r="322" s="5" customFormat="1" ht="17.100000000000001" customHeight="1">
      <c r="A322" s="18" t="s">
        <v>77</v>
      </c>
      <c r="B322" s="12">
        <v>0</v>
      </c>
    </row>
    <row r="323" s="5" customFormat="1" ht="17.100000000000001" customHeight="1">
      <c r="A323" s="18" t="s">
        <v>261</v>
      </c>
      <c r="B323" s="12">
        <v>150</v>
      </c>
    </row>
    <row r="324" s="5" customFormat="1" ht="17.100000000000001" customHeight="1">
      <c r="A324" s="17" t="s">
        <v>262</v>
      </c>
      <c r="B324" s="12">
        <v>102</v>
      </c>
    </row>
    <row r="325" s="5" customFormat="1" ht="17.100000000000001" customHeight="1">
      <c r="A325" s="18" t="s">
        <v>68</v>
      </c>
      <c r="B325" s="12">
        <v>0</v>
      </c>
    </row>
    <row r="326" s="5" customFormat="1" ht="17.100000000000001" customHeight="1">
      <c r="A326" s="18" t="s">
        <v>69</v>
      </c>
      <c r="B326" s="12">
        <v>100</v>
      </c>
    </row>
    <row r="327" s="5" customFormat="1" ht="17.100000000000001" customHeight="1">
      <c r="A327" s="18" t="s">
        <v>70</v>
      </c>
      <c r="B327" s="12">
        <v>0</v>
      </c>
    </row>
    <row r="328" s="5" customFormat="1" ht="17.100000000000001" customHeight="1">
      <c r="A328" s="18" t="s">
        <v>263</v>
      </c>
      <c r="B328" s="12">
        <v>2</v>
      </c>
    </row>
    <row r="329" s="5" customFormat="1" ht="17.100000000000001" customHeight="1">
      <c r="A329" s="18" t="s">
        <v>264</v>
      </c>
      <c r="B329" s="12">
        <v>0</v>
      </c>
    </row>
    <row r="330" s="5" customFormat="1" ht="17.100000000000001" customHeight="1">
      <c r="A330" s="18" t="s">
        <v>265</v>
      </c>
      <c r="B330" s="12">
        <v>0</v>
      </c>
    </row>
    <row r="331" s="5" customFormat="1" ht="17.100000000000001" customHeight="1">
      <c r="A331" s="18" t="s">
        <v>77</v>
      </c>
      <c r="B331" s="12">
        <v>0</v>
      </c>
    </row>
    <row r="332" s="5" customFormat="1" ht="17.100000000000001" customHeight="1">
      <c r="A332" s="18" t="s">
        <v>266</v>
      </c>
      <c r="B332" s="12">
        <v>0</v>
      </c>
    </row>
    <row r="333" s="5" customFormat="1" ht="17.100000000000001" customHeight="1">
      <c r="A333" s="17" t="s">
        <v>267</v>
      </c>
      <c r="B333" s="12">
        <v>863</v>
      </c>
    </row>
    <row r="334" s="5" customFormat="1" ht="17.100000000000001" customHeight="1">
      <c r="A334" s="18" t="s">
        <v>68</v>
      </c>
      <c r="B334" s="12">
        <v>541</v>
      </c>
    </row>
    <row r="335" s="5" customFormat="1" ht="17.100000000000001" customHeight="1">
      <c r="A335" s="18" t="s">
        <v>69</v>
      </c>
      <c r="B335" s="12">
        <v>29</v>
      </c>
    </row>
    <row r="336" s="5" customFormat="1" ht="17.100000000000001" customHeight="1">
      <c r="A336" s="18" t="s">
        <v>70</v>
      </c>
      <c r="B336" s="12">
        <v>0</v>
      </c>
    </row>
    <row r="337" s="5" customFormat="1" ht="17.100000000000001" customHeight="1">
      <c r="A337" s="18" t="s">
        <v>268</v>
      </c>
      <c r="B337" s="12">
        <v>16</v>
      </c>
    </row>
    <row r="338" s="5" customFormat="1" ht="17.100000000000001" customHeight="1">
      <c r="A338" s="18" t="s">
        <v>269</v>
      </c>
      <c r="B338" s="12">
        <v>10</v>
      </c>
    </row>
    <row r="339" s="5" customFormat="1" ht="17.100000000000001" customHeight="1">
      <c r="A339" s="18" t="s">
        <v>270</v>
      </c>
      <c r="B339" s="12">
        <v>0</v>
      </c>
    </row>
    <row r="340" s="5" customFormat="1" ht="17.100000000000001" customHeight="1">
      <c r="A340" s="18" t="s">
        <v>271</v>
      </c>
      <c r="B340" s="12">
        <v>60</v>
      </c>
    </row>
    <row r="341" s="5" customFormat="1" ht="17.100000000000001" customHeight="1">
      <c r="A341" s="18" t="s">
        <v>272</v>
      </c>
      <c r="B341" s="12">
        <v>0</v>
      </c>
    </row>
    <row r="342" s="5" customFormat="1" ht="17.100000000000001" customHeight="1">
      <c r="A342" s="18" t="s">
        <v>273</v>
      </c>
      <c r="B342" s="12">
        <v>7</v>
      </c>
    </row>
    <row r="343" s="5" customFormat="1" ht="17.100000000000001" customHeight="1">
      <c r="A343" s="18" t="s">
        <v>274</v>
      </c>
      <c r="B343" s="12">
        <v>47</v>
      </c>
    </row>
    <row r="344" s="5" customFormat="1" ht="17.100000000000001" customHeight="1">
      <c r="A344" s="18" t="s">
        <v>109</v>
      </c>
      <c r="B344" s="12">
        <v>0</v>
      </c>
    </row>
    <row r="345" s="5" customFormat="1" ht="17.100000000000001" customHeight="1">
      <c r="A345" s="18" t="s">
        <v>77</v>
      </c>
      <c r="B345" s="12">
        <v>33</v>
      </c>
    </row>
    <row r="346" s="5" customFormat="1" ht="17.100000000000001" customHeight="1">
      <c r="A346" s="18" t="s">
        <v>275</v>
      </c>
      <c r="B346" s="12">
        <v>120</v>
      </c>
    </row>
    <row r="347" s="5" customFormat="1" ht="17.100000000000001" customHeight="1">
      <c r="A347" s="17" t="s">
        <v>276</v>
      </c>
      <c r="B347" s="12">
        <v>200</v>
      </c>
    </row>
    <row r="348" s="5" customFormat="1" ht="17.100000000000001" customHeight="1">
      <c r="A348" s="18" t="s">
        <v>68</v>
      </c>
      <c r="B348" s="12">
        <v>0</v>
      </c>
    </row>
    <row r="349" s="5" customFormat="1" ht="17.100000000000001" customHeight="1">
      <c r="A349" s="18" t="s">
        <v>69</v>
      </c>
      <c r="B349" s="12">
        <v>0</v>
      </c>
    </row>
    <row r="350" s="5" customFormat="1" ht="17.100000000000001" customHeight="1">
      <c r="A350" s="18" t="s">
        <v>70</v>
      </c>
      <c r="B350" s="12">
        <v>0</v>
      </c>
    </row>
    <row r="351" s="5" customFormat="1" ht="17.100000000000001" customHeight="1">
      <c r="A351" s="18" t="s">
        <v>277</v>
      </c>
      <c r="B351" s="12">
        <v>200</v>
      </c>
    </row>
    <row r="352" s="5" customFormat="1" ht="17.100000000000001" customHeight="1">
      <c r="A352" s="18" t="s">
        <v>278</v>
      </c>
      <c r="B352" s="12">
        <v>0</v>
      </c>
    </row>
    <row r="353" s="5" customFormat="1" ht="17.100000000000001" customHeight="1">
      <c r="A353" s="18" t="s">
        <v>279</v>
      </c>
      <c r="B353" s="12">
        <v>0</v>
      </c>
    </row>
    <row r="354" s="5" customFormat="1" ht="17.100000000000001" customHeight="1">
      <c r="A354" s="18" t="s">
        <v>109</v>
      </c>
      <c r="B354" s="12">
        <v>0</v>
      </c>
    </row>
    <row r="355" s="5" customFormat="1" ht="17.100000000000001" customHeight="1">
      <c r="A355" s="18" t="s">
        <v>77</v>
      </c>
      <c r="B355" s="12">
        <v>0</v>
      </c>
    </row>
    <row r="356" s="5" customFormat="1" ht="17.100000000000001" customHeight="1">
      <c r="A356" s="18" t="s">
        <v>280</v>
      </c>
      <c r="B356" s="12">
        <v>0</v>
      </c>
    </row>
    <row r="357" s="5" customFormat="1" ht="17.100000000000001" customHeight="1">
      <c r="A357" s="17" t="s">
        <v>281</v>
      </c>
      <c r="B357" s="12">
        <v>0</v>
      </c>
    </row>
    <row r="358" s="5" customFormat="1" ht="17.100000000000001" customHeight="1">
      <c r="A358" s="18" t="s">
        <v>68</v>
      </c>
      <c r="B358" s="12">
        <v>0</v>
      </c>
    </row>
    <row r="359" s="5" customFormat="1" ht="17.100000000000001" customHeight="1">
      <c r="A359" s="18" t="s">
        <v>69</v>
      </c>
      <c r="B359" s="12">
        <v>0</v>
      </c>
    </row>
    <row r="360" s="5" customFormat="1" ht="17.100000000000001" customHeight="1">
      <c r="A360" s="18" t="s">
        <v>70</v>
      </c>
      <c r="B360" s="12">
        <v>0</v>
      </c>
    </row>
    <row r="361" s="5" customFormat="1" ht="17.100000000000001" customHeight="1">
      <c r="A361" s="18" t="s">
        <v>282</v>
      </c>
      <c r="B361" s="12">
        <v>0</v>
      </c>
    </row>
    <row r="362" s="5" customFormat="1" ht="17.100000000000001" customHeight="1">
      <c r="A362" s="18" t="s">
        <v>283</v>
      </c>
      <c r="B362" s="12">
        <v>0</v>
      </c>
    </row>
    <row r="363" s="5" customFormat="1" ht="17.100000000000001" customHeight="1">
      <c r="A363" s="18" t="s">
        <v>284</v>
      </c>
      <c r="B363" s="12">
        <v>0</v>
      </c>
    </row>
    <row r="364" s="5" customFormat="1" ht="17.100000000000001" customHeight="1">
      <c r="A364" s="18" t="s">
        <v>109</v>
      </c>
      <c r="B364" s="12">
        <v>0</v>
      </c>
    </row>
    <row r="365" s="5" customFormat="1" ht="17.100000000000001" customHeight="1">
      <c r="A365" s="18" t="s">
        <v>77</v>
      </c>
      <c r="B365" s="12">
        <v>0</v>
      </c>
    </row>
    <row r="366" s="5" customFormat="1" ht="17.100000000000001" customHeight="1">
      <c r="A366" s="18" t="s">
        <v>285</v>
      </c>
      <c r="B366" s="12">
        <v>0</v>
      </c>
    </row>
    <row r="367" s="5" customFormat="1" ht="17.100000000000001" customHeight="1">
      <c r="A367" s="17" t="s">
        <v>286</v>
      </c>
      <c r="B367" s="12">
        <v>20</v>
      </c>
    </row>
    <row r="368" s="5" customFormat="1" ht="17.100000000000001" customHeight="1">
      <c r="A368" s="18" t="s">
        <v>68</v>
      </c>
      <c r="B368" s="12">
        <v>0</v>
      </c>
    </row>
    <row r="369" s="5" customFormat="1" ht="17.100000000000001" customHeight="1">
      <c r="A369" s="18" t="s">
        <v>69</v>
      </c>
      <c r="B369" s="12">
        <v>0</v>
      </c>
    </row>
    <row r="370" s="5" customFormat="1" ht="17.100000000000001" customHeight="1">
      <c r="A370" s="18" t="s">
        <v>70</v>
      </c>
      <c r="B370" s="12">
        <v>0</v>
      </c>
    </row>
    <row r="371" s="5" customFormat="1" ht="17.100000000000001" customHeight="1">
      <c r="A371" s="18" t="s">
        <v>287</v>
      </c>
      <c r="B371" s="12">
        <v>0</v>
      </c>
    </row>
    <row r="372" s="5" customFormat="1" ht="17.100000000000001" customHeight="1">
      <c r="A372" s="18" t="s">
        <v>288</v>
      </c>
      <c r="B372" s="12">
        <v>20</v>
      </c>
    </row>
    <row r="373" s="5" customFormat="1" ht="17.100000000000001" customHeight="1">
      <c r="A373" s="18" t="s">
        <v>77</v>
      </c>
      <c r="B373" s="12">
        <v>0</v>
      </c>
    </row>
    <row r="374" s="5" customFormat="1" ht="17.100000000000001" customHeight="1">
      <c r="A374" s="18" t="s">
        <v>289</v>
      </c>
      <c r="B374" s="12">
        <v>0</v>
      </c>
    </row>
    <row r="375" s="5" customFormat="1" ht="17.100000000000001" customHeight="1">
      <c r="A375" s="17" t="s">
        <v>290</v>
      </c>
      <c r="B375" s="12">
        <v>0</v>
      </c>
    </row>
    <row r="376" s="5" customFormat="1" ht="17.100000000000001" customHeight="1">
      <c r="A376" s="18" t="s">
        <v>68</v>
      </c>
      <c r="B376" s="12">
        <v>0</v>
      </c>
    </row>
    <row r="377" s="5" customFormat="1" ht="17.100000000000001" customHeight="1">
      <c r="A377" s="18" t="s">
        <v>69</v>
      </c>
      <c r="B377" s="12">
        <v>0</v>
      </c>
    </row>
    <row r="378" s="5" customFormat="1" ht="17.100000000000001" customHeight="1">
      <c r="A378" s="18" t="s">
        <v>109</v>
      </c>
      <c r="B378" s="12">
        <v>0</v>
      </c>
    </row>
    <row r="379" s="5" customFormat="1" ht="17.100000000000001" customHeight="1">
      <c r="A379" s="18" t="s">
        <v>291</v>
      </c>
      <c r="B379" s="12">
        <v>0</v>
      </c>
    </row>
    <row r="380" s="5" customFormat="1" ht="17.100000000000001" customHeight="1">
      <c r="A380" s="18" t="s">
        <v>292</v>
      </c>
      <c r="B380" s="12">
        <v>0</v>
      </c>
    </row>
    <row r="381" s="5" customFormat="1" ht="17.100000000000001" customHeight="1">
      <c r="A381" s="17" t="s">
        <v>293</v>
      </c>
      <c r="B381" s="12">
        <v>1825</v>
      </c>
    </row>
    <row r="382" s="5" customFormat="1" ht="16.899999999999999" customHeight="1">
      <c r="A382" s="18" t="s">
        <v>294</v>
      </c>
      <c r="B382" s="12">
        <v>80</v>
      </c>
    </row>
    <row r="383" s="5" customFormat="1" ht="17.100000000000001" customHeight="1">
      <c r="A383" s="18" t="s">
        <v>295</v>
      </c>
      <c r="B383" s="12">
        <v>1745</v>
      </c>
    </row>
    <row r="384" s="5" customFormat="1" ht="17.100000000000001" customHeight="1">
      <c r="A384" s="17" t="s">
        <v>296</v>
      </c>
      <c r="B384" s="12">
        <v>40176</v>
      </c>
    </row>
    <row r="385" s="5" customFormat="1" ht="17.100000000000001" customHeight="1">
      <c r="A385" s="17" t="s">
        <v>297</v>
      </c>
      <c r="B385" s="12">
        <v>2183</v>
      </c>
    </row>
    <row r="386" s="5" customFormat="1" ht="17.100000000000001" customHeight="1">
      <c r="A386" s="18" t="s">
        <v>68</v>
      </c>
      <c r="B386" s="12">
        <v>689</v>
      </c>
    </row>
    <row r="387" s="5" customFormat="1" ht="17.100000000000001" customHeight="1">
      <c r="A387" s="18" t="s">
        <v>69</v>
      </c>
      <c r="B387" s="12">
        <v>117</v>
      </c>
    </row>
    <row r="388" s="5" customFormat="1" ht="17.100000000000001" customHeight="1">
      <c r="A388" s="18" t="s">
        <v>70</v>
      </c>
      <c r="B388" s="12">
        <v>0</v>
      </c>
    </row>
    <row r="389" s="5" customFormat="1" ht="17.100000000000001" customHeight="1">
      <c r="A389" s="18" t="s">
        <v>298</v>
      </c>
      <c r="B389" s="12">
        <v>1377</v>
      </c>
    </row>
    <row r="390" s="5" customFormat="1" ht="17.100000000000001" customHeight="1">
      <c r="A390" s="17" t="s">
        <v>299</v>
      </c>
      <c r="B390" s="12">
        <v>17703</v>
      </c>
    </row>
    <row r="391" s="5" customFormat="1" ht="17.100000000000001" customHeight="1">
      <c r="A391" s="18" t="s">
        <v>300</v>
      </c>
      <c r="B391" s="12">
        <v>64</v>
      </c>
    </row>
    <row r="392" s="5" customFormat="1" ht="17.100000000000001" customHeight="1">
      <c r="A392" s="18" t="s">
        <v>301</v>
      </c>
      <c r="B392" s="12">
        <v>0</v>
      </c>
    </row>
    <row r="393" s="5" customFormat="1" ht="17.100000000000001" customHeight="1">
      <c r="A393" s="18" t="s">
        <v>302</v>
      </c>
      <c r="B393" s="12">
        <v>0</v>
      </c>
    </row>
    <row r="394" s="5" customFormat="1" ht="17.100000000000001" customHeight="1">
      <c r="A394" s="18" t="s">
        <v>303</v>
      </c>
      <c r="B394" s="12">
        <v>17639</v>
      </c>
    </row>
    <row r="395" s="5" customFormat="1" ht="17.100000000000001" customHeight="1">
      <c r="A395" s="18" t="s">
        <v>304</v>
      </c>
      <c r="B395" s="12">
        <v>0</v>
      </c>
    </row>
    <row r="396" s="5" customFormat="1" ht="17.100000000000001" customHeight="1">
      <c r="A396" s="18" t="s">
        <v>305</v>
      </c>
      <c r="B396" s="12">
        <v>0</v>
      </c>
    </row>
    <row r="397" s="5" customFormat="1" ht="17.100000000000001" customHeight="1">
      <c r="A397" s="17" t="s">
        <v>306</v>
      </c>
      <c r="B397" s="12">
        <v>17742</v>
      </c>
    </row>
    <row r="398" s="5" customFormat="1" ht="17.100000000000001" customHeight="1">
      <c r="A398" s="18" t="s">
        <v>307</v>
      </c>
      <c r="B398" s="12">
        <v>0</v>
      </c>
    </row>
    <row r="399" s="5" customFormat="1" ht="17.100000000000001" customHeight="1">
      <c r="A399" s="18" t="s">
        <v>308</v>
      </c>
      <c r="B399" s="12">
        <v>806</v>
      </c>
    </row>
    <row r="400" s="5" customFormat="1" ht="17.100000000000001" customHeight="1">
      <c r="A400" s="18" t="s">
        <v>309</v>
      </c>
      <c r="B400" s="12">
        <v>5447</v>
      </c>
    </row>
    <row r="401" s="5" customFormat="1" ht="17.100000000000001" customHeight="1">
      <c r="A401" s="18" t="s">
        <v>310</v>
      </c>
      <c r="B401" s="12">
        <v>11489</v>
      </c>
    </row>
    <row r="402" s="5" customFormat="1" ht="17.100000000000001" customHeight="1">
      <c r="A402" s="18" t="s">
        <v>311</v>
      </c>
      <c r="B402" s="12">
        <v>0</v>
      </c>
    </row>
    <row r="403" s="5" customFormat="1" ht="17.100000000000001" customHeight="1">
      <c r="A403" s="17" t="s">
        <v>312</v>
      </c>
      <c r="B403" s="12">
        <v>0</v>
      </c>
    </row>
    <row r="404" s="5" customFormat="1" ht="17.100000000000001" customHeight="1">
      <c r="A404" s="18" t="s">
        <v>313</v>
      </c>
      <c r="B404" s="12">
        <v>0</v>
      </c>
    </row>
    <row r="405" s="5" customFormat="1" ht="17.100000000000001" customHeight="1">
      <c r="A405" s="18" t="s">
        <v>314</v>
      </c>
      <c r="B405" s="12">
        <v>0</v>
      </c>
    </row>
    <row r="406" s="5" customFormat="1" ht="17.100000000000001" customHeight="1">
      <c r="A406" s="18" t="s">
        <v>315</v>
      </c>
      <c r="B406" s="12">
        <v>0</v>
      </c>
    </row>
    <row r="407" s="5" customFormat="1" ht="17.100000000000001" customHeight="1">
      <c r="A407" s="18" t="s">
        <v>316</v>
      </c>
      <c r="B407" s="12">
        <v>0</v>
      </c>
    </row>
    <row r="408" s="5" customFormat="1" ht="17.100000000000001" customHeight="1">
      <c r="A408" s="18" t="s">
        <v>317</v>
      </c>
      <c r="B408" s="12">
        <v>0</v>
      </c>
    </row>
    <row r="409" s="5" customFormat="1" ht="17.100000000000001" customHeight="1">
      <c r="A409" s="17" t="s">
        <v>318</v>
      </c>
      <c r="B409" s="12">
        <v>0</v>
      </c>
    </row>
    <row r="410" s="5" customFormat="1" ht="17.100000000000001" customHeight="1">
      <c r="A410" s="18" t="s">
        <v>319</v>
      </c>
      <c r="B410" s="12">
        <v>0</v>
      </c>
    </row>
    <row r="411" s="5" customFormat="1" ht="17.100000000000001" customHeight="1">
      <c r="A411" s="18" t="s">
        <v>320</v>
      </c>
      <c r="B411" s="12">
        <v>0</v>
      </c>
    </row>
    <row r="412" s="5" customFormat="1" ht="17.100000000000001" customHeight="1">
      <c r="A412" s="18" t="s">
        <v>321</v>
      </c>
      <c r="B412" s="12">
        <v>0</v>
      </c>
    </row>
    <row r="413" s="5" customFormat="1" ht="17.100000000000001" customHeight="1">
      <c r="A413" s="17" t="s">
        <v>322</v>
      </c>
      <c r="B413" s="12">
        <v>0</v>
      </c>
    </row>
    <row r="414" s="5" customFormat="1" ht="17.100000000000001" customHeight="1">
      <c r="A414" s="18" t="s">
        <v>323</v>
      </c>
      <c r="B414" s="12">
        <v>0</v>
      </c>
    </row>
    <row r="415" s="5" customFormat="1" ht="17.100000000000001" customHeight="1">
      <c r="A415" s="18" t="s">
        <v>324</v>
      </c>
      <c r="B415" s="12">
        <v>0</v>
      </c>
    </row>
    <row r="416" s="5" customFormat="1" ht="17.100000000000001" customHeight="1">
      <c r="A416" s="18" t="s">
        <v>325</v>
      </c>
      <c r="B416" s="12">
        <v>0</v>
      </c>
    </row>
    <row r="417" s="5" customFormat="1" ht="17.100000000000001" customHeight="1">
      <c r="A417" s="17" t="s">
        <v>326</v>
      </c>
      <c r="B417" s="12">
        <v>0</v>
      </c>
    </row>
    <row r="418" s="5" customFormat="1" ht="17.100000000000001" customHeight="1">
      <c r="A418" s="18" t="s">
        <v>327</v>
      </c>
      <c r="B418" s="12">
        <v>0</v>
      </c>
    </row>
    <row r="419" s="5" customFormat="1" ht="17.100000000000001" customHeight="1">
      <c r="A419" s="18" t="s">
        <v>328</v>
      </c>
      <c r="B419" s="12">
        <v>0</v>
      </c>
    </row>
    <row r="420" s="5" customFormat="1" ht="17.100000000000001" customHeight="1">
      <c r="A420" s="18" t="s">
        <v>329</v>
      </c>
      <c r="B420" s="12">
        <v>0</v>
      </c>
    </row>
    <row r="421" s="5" customFormat="1" ht="17.100000000000001" customHeight="1">
      <c r="A421" s="17" t="s">
        <v>330</v>
      </c>
      <c r="B421" s="12">
        <v>2273</v>
      </c>
    </row>
    <row r="422" s="5" customFormat="1" ht="17.100000000000001" customHeight="1">
      <c r="A422" s="18" t="s">
        <v>331</v>
      </c>
      <c r="B422" s="12">
        <v>0</v>
      </c>
    </row>
    <row r="423" s="5" customFormat="1" ht="17.100000000000001" customHeight="1">
      <c r="A423" s="18" t="s">
        <v>332</v>
      </c>
      <c r="B423" s="12">
        <v>2273</v>
      </c>
    </row>
    <row r="424" s="5" customFormat="1" ht="17.100000000000001" customHeight="1">
      <c r="A424" s="18" t="s">
        <v>333</v>
      </c>
      <c r="B424" s="12">
        <v>0</v>
      </c>
    </row>
    <row r="425" s="5" customFormat="1" ht="17.100000000000001" customHeight="1">
      <c r="A425" s="18" t="s">
        <v>334</v>
      </c>
      <c r="B425" s="12">
        <v>0</v>
      </c>
    </row>
    <row r="426" s="5" customFormat="1" ht="17.100000000000001" customHeight="1">
      <c r="A426" s="18" t="s">
        <v>335</v>
      </c>
      <c r="B426" s="12">
        <v>0</v>
      </c>
    </row>
    <row r="427" s="5" customFormat="1" ht="17.100000000000001" customHeight="1">
      <c r="A427" s="17" t="s">
        <v>336</v>
      </c>
      <c r="B427" s="12">
        <v>5</v>
      </c>
    </row>
    <row r="428" s="5" customFormat="1" ht="17.100000000000001" customHeight="1">
      <c r="A428" s="18" t="s">
        <v>337</v>
      </c>
      <c r="B428" s="12">
        <v>0</v>
      </c>
    </row>
    <row r="429" s="5" customFormat="1" ht="17.100000000000001" customHeight="1">
      <c r="A429" s="18" t="s">
        <v>338</v>
      </c>
      <c r="B429" s="12">
        <v>0</v>
      </c>
    </row>
    <row r="430" s="5" customFormat="1" ht="17.100000000000001" customHeight="1">
      <c r="A430" s="18" t="s">
        <v>339</v>
      </c>
      <c r="B430" s="12">
        <v>0</v>
      </c>
    </row>
    <row r="431" s="5" customFormat="1" ht="17.100000000000001" customHeight="1">
      <c r="A431" s="18" t="s">
        <v>340</v>
      </c>
      <c r="B431" s="12">
        <v>0</v>
      </c>
    </row>
    <row r="432" s="5" customFormat="1" ht="17.100000000000001" customHeight="1">
      <c r="A432" s="18" t="s">
        <v>341</v>
      </c>
      <c r="B432" s="12">
        <v>0</v>
      </c>
    </row>
    <row r="433" s="5" customFormat="1" ht="17.100000000000001" customHeight="1">
      <c r="A433" s="18" t="s">
        <v>342</v>
      </c>
      <c r="B433" s="12">
        <v>5</v>
      </c>
    </row>
    <row r="434" s="5" customFormat="1" ht="17.100000000000001" customHeight="1">
      <c r="A434" s="17" t="s">
        <v>343</v>
      </c>
      <c r="B434" s="12">
        <v>270</v>
      </c>
    </row>
    <row r="435" s="5" customFormat="1" ht="17.100000000000001" customHeight="1">
      <c r="A435" s="18" t="s">
        <v>344</v>
      </c>
      <c r="B435" s="12">
        <v>270</v>
      </c>
    </row>
    <row r="436" s="5" customFormat="1" ht="17.100000000000001" customHeight="1">
      <c r="A436" s="17" t="s">
        <v>345</v>
      </c>
      <c r="B436" s="12">
        <v>4852</v>
      </c>
    </row>
    <row r="437" s="5" customFormat="1" ht="17.100000000000001" customHeight="1">
      <c r="A437" s="17" t="s">
        <v>346</v>
      </c>
      <c r="B437" s="12">
        <v>300</v>
      </c>
    </row>
    <row r="438" s="5" customFormat="1" ht="17.100000000000001" customHeight="1">
      <c r="A438" s="18" t="s">
        <v>68</v>
      </c>
      <c r="B438" s="12">
        <v>269</v>
      </c>
    </row>
    <row r="439" s="5" customFormat="1" ht="17.100000000000001" customHeight="1">
      <c r="A439" s="18" t="s">
        <v>69</v>
      </c>
      <c r="B439" s="12">
        <v>0</v>
      </c>
    </row>
    <row r="440" s="5" customFormat="1" ht="17.100000000000001" customHeight="1">
      <c r="A440" s="18" t="s">
        <v>70</v>
      </c>
      <c r="B440" s="12">
        <v>0</v>
      </c>
    </row>
    <row r="441" s="5" customFormat="1" ht="17.100000000000001" customHeight="1">
      <c r="A441" s="18" t="s">
        <v>347</v>
      </c>
      <c r="B441" s="12">
        <v>31</v>
      </c>
    </row>
    <row r="442" s="5" customFormat="1" ht="17.100000000000001" customHeight="1">
      <c r="A442" s="17" t="s">
        <v>348</v>
      </c>
      <c r="B442" s="12">
        <v>0</v>
      </c>
    </row>
    <row r="443" s="5" customFormat="1" ht="17.100000000000001" customHeight="1">
      <c r="A443" s="18" t="s">
        <v>349</v>
      </c>
      <c r="B443" s="12">
        <v>0</v>
      </c>
    </row>
    <row r="444" s="5" customFormat="1" ht="17.100000000000001" customHeight="1">
      <c r="A444" s="18" t="s">
        <v>350</v>
      </c>
      <c r="B444" s="12">
        <v>0</v>
      </c>
    </row>
    <row r="445" s="5" customFormat="1" ht="17.100000000000001" customHeight="1">
      <c r="A445" s="18" t="s">
        <v>351</v>
      </c>
      <c r="B445" s="12">
        <v>0</v>
      </c>
    </row>
    <row r="446" s="5" customFormat="1" ht="17.100000000000001" customHeight="1">
      <c r="A446" s="18" t="s">
        <v>352</v>
      </c>
      <c r="B446" s="12">
        <v>0</v>
      </c>
    </row>
    <row r="447" s="5" customFormat="1" ht="17.100000000000001" customHeight="1">
      <c r="A447" s="18" t="s">
        <v>353</v>
      </c>
      <c r="B447" s="12">
        <v>0</v>
      </c>
    </row>
    <row r="448" s="5" customFormat="1" ht="17.100000000000001" customHeight="1">
      <c r="A448" s="18" t="s">
        <v>354</v>
      </c>
      <c r="B448" s="12">
        <v>0</v>
      </c>
    </row>
    <row r="449" s="5" customFormat="1" ht="16.899999999999999" customHeight="1">
      <c r="A449" s="18" t="s">
        <v>355</v>
      </c>
      <c r="B449" s="12">
        <v>0</v>
      </c>
    </row>
    <row r="450" s="5" customFormat="1" ht="17.100000000000001" customHeight="1">
      <c r="A450" s="18" t="s">
        <v>356</v>
      </c>
      <c r="B450" s="12">
        <v>0</v>
      </c>
    </row>
    <row r="451" s="5" customFormat="1" ht="17.100000000000001" customHeight="1">
      <c r="A451" s="17" t="s">
        <v>357</v>
      </c>
      <c r="B451" s="12">
        <v>0</v>
      </c>
    </row>
    <row r="452" s="5" customFormat="1" ht="17.100000000000001" customHeight="1">
      <c r="A452" s="18" t="s">
        <v>349</v>
      </c>
      <c r="B452" s="12">
        <v>0</v>
      </c>
    </row>
    <row r="453" s="5" customFormat="1" ht="17.100000000000001" customHeight="1">
      <c r="A453" s="18" t="s">
        <v>358</v>
      </c>
      <c r="B453" s="12">
        <v>0</v>
      </c>
    </row>
    <row r="454" s="5" customFormat="1" ht="17.100000000000001" customHeight="1">
      <c r="A454" s="18" t="s">
        <v>359</v>
      </c>
      <c r="B454" s="12">
        <v>0</v>
      </c>
    </row>
    <row r="455" s="5" customFormat="1" ht="17.100000000000001" customHeight="1">
      <c r="A455" s="18" t="s">
        <v>360</v>
      </c>
      <c r="B455" s="12">
        <v>0</v>
      </c>
    </row>
    <row r="456" s="5" customFormat="1" ht="17.100000000000001" customHeight="1">
      <c r="A456" s="18" t="s">
        <v>361</v>
      </c>
      <c r="B456" s="12">
        <v>0</v>
      </c>
    </row>
    <row r="457" s="5" customFormat="1" ht="17.100000000000001" customHeight="1">
      <c r="A457" s="17" t="s">
        <v>362</v>
      </c>
      <c r="B457" s="12">
        <v>71</v>
      </c>
    </row>
    <row r="458" s="5" customFormat="1" ht="17.100000000000001" customHeight="1">
      <c r="A458" s="18" t="s">
        <v>349</v>
      </c>
      <c r="B458" s="12">
        <v>0</v>
      </c>
    </row>
    <row r="459" s="5" customFormat="1" ht="17.100000000000001" customHeight="1">
      <c r="A459" s="18" t="s">
        <v>363</v>
      </c>
      <c r="B459" s="12">
        <v>71</v>
      </c>
    </row>
    <row r="460" s="5" customFormat="1" ht="16.899999999999999" customHeight="1">
      <c r="A460" s="18" t="s">
        <v>364</v>
      </c>
      <c r="B460" s="12">
        <v>0</v>
      </c>
    </row>
    <row r="461" s="5" customFormat="1" ht="17.100000000000001" customHeight="1">
      <c r="A461" s="18" t="s">
        <v>365</v>
      </c>
      <c r="B461" s="12">
        <v>0</v>
      </c>
    </row>
    <row r="462" s="5" customFormat="1" ht="17.100000000000001" customHeight="1">
      <c r="A462" s="17" t="s">
        <v>366</v>
      </c>
      <c r="B462" s="12">
        <v>210</v>
      </c>
    </row>
    <row r="463" s="5" customFormat="1" ht="17.100000000000001" customHeight="1">
      <c r="A463" s="18" t="s">
        <v>349</v>
      </c>
      <c r="B463" s="12">
        <v>0</v>
      </c>
    </row>
    <row r="464" s="5" customFormat="1" ht="17.100000000000001" customHeight="1">
      <c r="A464" s="18" t="s">
        <v>367</v>
      </c>
      <c r="B464" s="12">
        <v>210</v>
      </c>
    </row>
    <row r="465" s="5" customFormat="1" ht="17.100000000000001" customHeight="1">
      <c r="A465" s="18" t="s">
        <v>368</v>
      </c>
      <c r="B465" s="12">
        <v>0</v>
      </c>
    </row>
    <row r="466" s="5" customFormat="1" ht="17.100000000000001" customHeight="1">
      <c r="A466" s="18" t="s">
        <v>369</v>
      </c>
      <c r="B466" s="12">
        <v>0</v>
      </c>
    </row>
    <row r="467" s="5" customFormat="1" ht="17.100000000000001" customHeight="1">
      <c r="A467" s="17" t="s">
        <v>370</v>
      </c>
      <c r="B467" s="12">
        <v>0</v>
      </c>
    </row>
    <row r="468" s="5" customFormat="1" ht="17.100000000000001" customHeight="1">
      <c r="A468" s="18" t="s">
        <v>371</v>
      </c>
      <c r="B468" s="12">
        <v>0</v>
      </c>
    </row>
    <row r="469" s="5" customFormat="1" ht="17.100000000000001" customHeight="1">
      <c r="A469" s="18" t="s">
        <v>372</v>
      </c>
      <c r="B469" s="12">
        <v>0</v>
      </c>
    </row>
    <row r="470" s="5" customFormat="1" ht="17.100000000000001" customHeight="1">
      <c r="A470" s="18" t="s">
        <v>373</v>
      </c>
      <c r="B470" s="12">
        <v>0</v>
      </c>
    </row>
    <row r="471" s="5" customFormat="1" ht="17.100000000000001" customHeight="1">
      <c r="A471" s="18" t="s">
        <v>374</v>
      </c>
      <c r="B471" s="12">
        <v>0</v>
      </c>
    </row>
    <row r="472" s="5" customFormat="1" ht="17.100000000000001" customHeight="1">
      <c r="A472" s="17" t="s">
        <v>375</v>
      </c>
      <c r="B472" s="12">
        <v>237</v>
      </c>
    </row>
    <row r="473" s="5" customFormat="1" ht="17.100000000000001" customHeight="1">
      <c r="A473" s="18" t="s">
        <v>349</v>
      </c>
      <c r="B473" s="12">
        <v>158</v>
      </c>
    </row>
    <row r="474" s="5" customFormat="1" ht="17.100000000000001" customHeight="1">
      <c r="A474" s="18" t="s">
        <v>376</v>
      </c>
      <c r="B474" s="12">
        <v>79</v>
      </c>
    </row>
    <row r="475" s="5" customFormat="1" ht="17.100000000000001" customHeight="1">
      <c r="A475" s="18" t="s">
        <v>377</v>
      </c>
      <c r="B475" s="12">
        <v>0</v>
      </c>
    </row>
    <row r="476" s="5" customFormat="1" ht="17.100000000000001" customHeight="1">
      <c r="A476" s="18" t="s">
        <v>378</v>
      </c>
      <c r="B476" s="12">
        <v>0</v>
      </c>
    </row>
    <row r="477" s="5" customFormat="1" ht="17.100000000000001" customHeight="1">
      <c r="A477" s="18" t="s">
        <v>379</v>
      </c>
      <c r="B477" s="12">
        <v>0</v>
      </c>
    </row>
    <row r="478" s="5" customFormat="1" ht="17.100000000000001" customHeight="1">
      <c r="A478" s="18" t="s">
        <v>380</v>
      </c>
      <c r="B478" s="12">
        <v>0</v>
      </c>
    </row>
    <row r="479" s="5" customFormat="1" ht="17.100000000000001" customHeight="1">
      <c r="A479" s="17" t="s">
        <v>381</v>
      </c>
      <c r="B479" s="12">
        <v>0</v>
      </c>
    </row>
    <row r="480" s="5" customFormat="1" ht="17.100000000000001" customHeight="1">
      <c r="A480" s="18" t="s">
        <v>382</v>
      </c>
      <c r="B480" s="12">
        <v>0</v>
      </c>
    </row>
    <row r="481" s="5" customFormat="1" ht="17.100000000000001" customHeight="1">
      <c r="A481" s="18" t="s">
        <v>383</v>
      </c>
      <c r="B481" s="12">
        <v>0</v>
      </c>
    </row>
    <row r="482" s="5" customFormat="1" ht="17.100000000000001" customHeight="1">
      <c r="A482" s="18" t="s">
        <v>384</v>
      </c>
      <c r="B482" s="12">
        <v>0</v>
      </c>
    </row>
    <row r="483" s="5" customFormat="1" ht="17.100000000000001" customHeight="1">
      <c r="A483" s="17" t="s">
        <v>385</v>
      </c>
      <c r="B483" s="12">
        <v>450</v>
      </c>
    </row>
    <row r="484" s="5" customFormat="1" ht="17.100000000000001" customHeight="1">
      <c r="A484" s="18" t="s">
        <v>386</v>
      </c>
      <c r="B484" s="12">
        <v>0</v>
      </c>
    </row>
    <row r="485" s="5" customFormat="1" ht="17.100000000000001" customHeight="1">
      <c r="A485" s="18" t="s">
        <v>387</v>
      </c>
      <c r="B485" s="12">
        <v>450</v>
      </c>
    </row>
    <row r="486" s="5" customFormat="1" ht="16.899999999999999" customHeight="1">
      <c r="A486" s="18" t="s">
        <v>388</v>
      </c>
      <c r="B486" s="12">
        <v>0</v>
      </c>
    </row>
    <row r="487" s="5" customFormat="1" ht="17.100000000000001" customHeight="1">
      <c r="A487" s="17" t="s">
        <v>389</v>
      </c>
      <c r="B487" s="12">
        <v>3584</v>
      </c>
    </row>
    <row r="488" s="5" customFormat="1" ht="17.100000000000001" customHeight="1">
      <c r="A488" s="18" t="s">
        <v>390</v>
      </c>
      <c r="B488" s="12">
        <v>3488</v>
      </c>
    </row>
    <row r="489" s="5" customFormat="1" ht="17.100000000000001" customHeight="1">
      <c r="A489" s="18" t="s">
        <v>391</v>
      </c>
      <c r="B489" s="12">
        <v>0</v>
      </c>
    </row>
    <row r="490" s="5" customFormat="1" ht="17.100000000000001" customHeight="1">
      <c r="A490" s="18" t="s">
        <v>392</v>
      </c>
      <c r="B490" s="12">
        <v>0</v>
      </c>
    </row>
    <row r="491" s="5" customFormat="1" ht="17.100000000000001" customHeight="1">
      <c r="A491" s="18" t="s">
        <v>393</v>
      </c>
      <c r="B491" s="12">
        <v>96</v>
      </c>
    </row>
    <row r="492" s="5" customFormat="1" ht="17.100000000000001" customHeight="1">
      <c r="A492" s="17" t="s">
        <v>394</v>
      </c>
      <c r="B492" s="12">
        <v>11452</v>
      </c>
    </row>
    <row r="493" s="5" customFormat="1" ht="17.100000000000001" customHeight="1">
      <c r="A493" s="17" t="s">
        <v>395</v>
      </c>
      <c r="B493" s="12">
        <v>3211</v>
      </c>
    </row>
    <row r="494" s="5" customFormat="1" ht="17.100000000000001" customHeight="1">
      <c r="A494" s="18" t="s">
        <v>68</v>
      </c>
      <c r="B494" s="12">
        <v>458</v>
      </c>
    </row>
    <row r="495" s="5" customFormat="1" ht="17.100000000000001" customHeight="1">
      <c r="A495" s="18" t="s">
        <v>69</v>
      </c>
      <c r="B495" s="12">
        <v>19</v>
      </c>
    </row>
    <row r="496" s="5" customFormat="1" ht="17.100000000000001" customHeight="1">
      <c r="A496" s="18" t="s">
        <v>70</v>
      </c>
      <c r="B496" s="12">
        <v>0</v>
      </c>
    </row>
    <row r="497" s="5" customFormat="1" ht="17.100000000000001" customHeight="1">
      <c r="A497" s="18" t="s">
        <v>396</v>
      </c>
      <c r="B497" s="12">
        <v>335</v>
      </c>
    </row>
    <row r="498" s="5" customFormat="1" ht="17.100000000000001" customHeight="1">
      <c r="A498" s="18" t="s">
        <v>397</v>
      </c>
      <c r="B498" s="12">
        <v>0</v>
      </c>
    </row>
    <row r="499" s="5" customFormat="1" ht="17.100000000000001" customHeight="1">
      <c r="A499" s="18" t="s">
        <v>398</v>
      </c>
      <c r="B499" s="12">
        <v>0</v>
      </c>
    </row>
    <row r="500" s="5" customFormat="1" ht="17.100000000000001" customHeight="1">
      <c r="A500" s="18" t="s">
        <v>399</v>
      </c>
      <c r="B500" s="12">
        <v>0</v>
      </c>
    </row>
    <row r="501" s="5" customFormat="1" ht="17.100000000000001" customHeight="1">
      <c r="A501" s="18" t="s">
        <v>400</v>
      </c>
      <c r="B501" s="12">
        <v>1229</v>
      </c>
    </row>
    <row r="502" s="5" customFormat="1" ht="17.100000000000001" customHeight="1">
      <c r="A502" s="18" t="s">
        <v>401</v>
      </c>
      <c r="B502" s="12">
        <v>0</v>
      </c>
    </row>
    <row r="503" s="5" customFormat="1" ht="17.100000000000001" customHeight="1">
      <c r="A503" s="18" t="s">
        <v>402</v>
      </c>
      <c r="B503" s="12">
        <v>10</v>
      </c>
    </row>
    <row r="504" s="5" customFormat="1" ht="17.100000000000001" customHeight="1">
      <c r="A504" s="18" t="s">
        <v>403</v>
      </c>
      <c r="B504" s="12">
        <v>67</v>
      </c>
    </row>
    <row r="505" s="5" customFormat="1" ht="17.100000000000001" customHeight="1">
      <c r="A505" s="18" t="s">
        <v>404</v>
      </c>
      <c r="B505" s="12">
        <v>183</v>
      </c>
    </row>
    <row r="506" s="5" customFormat="1" ht="17.100000000000001" customHeight="1">
      <c r="A506" s="18" t="s">
        <v>405</v>
      </c>
      <c r="B506" s="12">
        <v>200</v>
      </c>
    </row>
    <row r="507" s="5" customFormat="1" ht="17.100000000000001" customHeight="1">
      <c r="A507" s="18" t="s">
        <v>406</v>
      </c>
      <c r="B507" s="12">
        <v>0</v>
      </c>
    </row>
    <row r="508" s="5" customFormat="1" ht="17.100000000000001" customHeight="1">
      <c r="A508" s="18" t="s">
        <v>407</v>
      </c>
      <c r="B508" s="12">
        <v>710</v>
      </c>
    </row>
    <row r="509" s="5" customFormat="1" ht="17.100000000000001" customHeight="1">
      <c r="A509" s="17" t="s">
        <v>408</v>
      </c>
      <c r="B509" s="12">
        <v>3365</v>
      </c>
    </row>
    <row r="510" s="5" customFormat="1" ht="17.100000000000001" customHeight="1">
      <c r="A510" s="18" t="s">
        <v>68</v>
      </c>
      <c r="B510" s="12">
        <v>0</v>
      </c>
    </row>
    <row r="511" s="5" customFormat="1" ht="17.100000000000001" customHeight="1">
      <c r="A511" s="18" t="s">
        <v>69</v>
      </c>
      <c r="B511" s="12">
        <v>0</v>
      </c>
    </row>
    <row r="512" s="5" customFormat="1" ht="17.100000000000001" customHeight="1">
      <c r="A512" s="18" t="s">
        <v>70</v>
      </c>
      <c r="B512" s="12">
        <v>0</v>
      </c>
    </row>
    <row r="513" s="5" customFormat="1" ht="17.100000000000001" customHeight="1">
      <c r="A513" s="18" t="s">
        <v>409</v>
      </c>
      <c r="B513" s="12">
        <v>1446</v>
      </c>
    </row>
    <row r="514" s="5" customFormat="1" ht="17.100000000000001" customHeight="1">
      <c r="A514" s="18" t="s">
        <v>410</v>
      </c>
      <c r="B514" s="12">
        <v>1445</v>
      </c>
    </row>
    <row r="515" s="5" customFormat="1" ht="17.100000000000001" customHeight="1">
      <c r="A515" s="18" t="s">
        <v>411</v>
      </c>
      <c r="B515" s="12">
        <v>474</v>
      </c>
    </row>
    <row r="516" s="5" customFormat="1" ht="17.100000000000001" customHeight="1">
      <c r="A516" s="18" t="s">
        <v>412</v>
      </c>
      <c r="B516" s="12">
        <v>0</v>
      </c>
    </row>
    <row r="517" s="5" customFormat="1" ht="17.100000000000001" customHeight="1">
      <c r="A517" s="17" t="s">
        <v>413</v>
      </c>
      <c r="B517" s="12">
        <v>380</v>
      </c>
    </row>
    <row r="518" s="5" customFormat="1" ht="17.100000000000001" customHeight="1">
      <c r="A518" s="18" t="s">
        <v>68</v>
      </c>
      <c r="B518" s="12">
        <v>0</v>
      </c>
    </row>
    <row r="519" s="5" customFormat="1" ht="17.100000000000001" customHeight="1">
      <c r="A519" s="18" t="s">
        <v>69</v>
      </c>
      <c r="B519" s="12">
        <v>0</v>
      </c>
    </row>
    <row r="520" s="5" customFormat="1" ht="17.100000000000001" customHeight="1">
      <c r="A520" s="18" t="s">
        <v>70</v>
      </c>
      <c r="B520" s="12">
        <v>0</v>
      </c>
    </row>
    <row r="521" s="5" customFormat="1" ht="17.100000000000001" customHeight="1">
      <c r="A521" s="18" t="s">
        <v>414</v>
      </c>
      <c r="B521" s="12">
        <v>0</v>
      </c>
    </row>
    <row r="522" s="5" customFormat="1" ht="17.100000000000001" customHeight="1">
      <c r="A522" s="18" t="s">
        <v>415</v>
      </c>
      <c r="B522" s="12">
        <v>0</v>
      </c>
    </row>
    <row r="523" s="5" customFormat="1" ht="17.100000000000001" customHeight="1">
      <c r="A523" s="18" t="s">
        <v>416</v>
      </c>
      <c r="B523" s="12">
        <v>0</v>
      </c>
    </row>
    <row r="524" s="5" customFormat="1" ht="17.100000000000001" customHeight="1">
      <c r="A524" s="18" t="s">
        <v>417</v>
      </c>
      <c r="B524" s="12">
        <v>0</v>
      </c>
    </row>
    <row r="525" s="5" customFormat="1" ht="17.100000000000001" customHeight="1">
      <c r="A525" s="18" t="s">
        <v>418</v>
      </c>
      <c r="B525" s="12">
        <v>380</v>
      </c>
    </row>
    <row r="526" s="5" customFormat="1" ht="17.100000000000001" customHeight="1">
      <c r="A526" s="18" t="s">
        <v>419</v>
      </c>
      <c r="B526" s="12">
        <v>0</v>
      </c>
    </row>
    <row r="527" s="5" customFormat="1" ht="17.100000000000001" customHeight="1">
      <c r="A527" s="18" t="s">
        <v>420</v>
      </c>
      <c r="B527" s="12">
        <v>0</v>
      </c>
    </row>
    <row r="528" s="5" customFormat="1" ht="17.100000000000001" customHeight="1">
      <c r="A528" s="19" t="s">
        <v>421</v>
      </c>
      <c r="B528" s="12">
        <v>255</v>
      </c>
    </row>
    <row r="529" s="5" customFormat="1" ht="17.100000000000001" customHeight="1">
      <c r="A529" s="14" t="s">
        <v>68</v>
      </c>
      <c r="B529" s="12">
        <v>0</v>
      </c>
    </row>
    <row r="530" s="5" customFormat="1" ht="17.100000000000001" customHeight="1">
      <c r="A530" s="14" t="s">
        <v>69</v>
      </c>
      <c r="B530" s="12">
        <v>0</v>
      </c>
    </row>
    <row r="531" s="5" customFormat="1" ht="17.100000000000001" customHeight="1">
      <c r="A531" s="14" t="s">
        <v>70</v>
      </c>
      <c r="B531" s="12">
        <v>0</v>
      </c>
    </row>
    <row r="532" s="5" customFormat="1" ht="17.100000000000001" customHeight="1">
      <c r="A532" s="14" t="s">
        <v>422</v>
      </c>
      <c r="B532" s="12">
        <v>0</v>
      </c>
    </row>
    <row r="533" s="5" customFormat="1" ht="17.100000000000001" customHeight="1">
      <c r="A533" s="14" t="s">
        <v>423</v>
      </c>
      <c r="B533" s="12">
        <v>255</v>
      </c>
    </row>
    <row r="534" s="5" customFormat="1" ht="17.100000000000001" customHeight="1">
      <c r="A534" s="14" t="s">
        <v>424</v>
      </c>
      <c r="B534" s="12">
        <v>0</v>
      </c>
    </row>
    <row r="535" s="5" customFormat="1" ht="17.100000000000001" customHeight="1">
      <c r="A535" s="14" t="s">
        <v>425</v>
      </c>
      <c r="B535" s="12">
        <v>0</v>
      </c>
    </row>
    <row r="536" s="5" customFormat="1" ht="17.100000000000001" customHeight="1">
      <c r="A536" s="14" t="s">
        <v>426</v>
      </c>
      <c r="B536" s="12">
        <v>0</v>
      </c>
    </row>
    <row r="537" s="5" customFormat="1" ht="17.100000000000001" customHeight="1">
      <c r="A537" s="19" t="s">
        <v>427</v>
      </c>
      <c r="B537" s="12">
        <v>3063</v>
      </c>
    </row>
    <row r="538" s="5" customFormat="1" ht="17.100000000000001" customHeight="1">
      <c r="A538" s="14" t="s">
        <v>68</v>
      </c>
      <c r="B538" s="12">
        <v>0</v>
      </c>
    </row>
    <row r="539" s="5" customFormat="1" ht="17.100000000000001" customHeight="1">
      <c r="A539" s="14" t="s">
        <v>69</v>
      </c>
      <c r="B539" s="12">
        <v>45</v>
      </c>
    </row>
    <row r="540" s="5" customFormat="1" ht="17.100000000000001" customHeight="1">
      <c r="A540" s="14" t="s">
        <v>70</v>
      </c>
      <c r="B540" s="12">
        <v>0</v>
      </c>
    </row>
    <row r="541" s="5" customFormat="1" ht="16.899999999999999" customHeight="1">
      <c r="A541" s="14" t="s">
        <v>428</v>
      </c>
      <c r="B541" s="12">
        <v>0</v>
      </c>
    </row>
    <row r="542" s="5" customFormat="1" ht="16.899999999999999" customHeight="1">
      <c r="A542" s="14" t="s">
        <v>429</v>
      </c>
      <c r="B542" s="12">
        <v>282</v>
      </c>
    </row>
    <row r="543" s="5" customFormat="1" ht="16.899999999999999" customHeight="1">
      <c r="A543" s="14" t="s">
        <v>430</v>
      </c>
      <c r="B543" s="12">
        <v>2663</v>
      </c>
    </row>
    <row r="544" s="5" customFormat="1" ht="17.100000000000001" customHeight="1">
      <c r="A544" s="14" t="s">
        <v>431</v>
      </c>
      <c r="B544" s="12">
        <v>73</v>
      </c>
    </row>
    <row r="545" s="5" customFormat="1" ht="17.100000000000001" customHeight="1">
      <c r="A545" s="17" t="s">
        <v>432</v>
      </c>
      <c r="B545" s="12">
        <v>1178</v>
      </c>
    </row>
    <row r="546" s="5" customFormat="1" ht="17.100000000000001" customHeight="1">
      <c r="A546" s="18" t="s">
        <v>433</v>
      </c>
      <c r="B546" s="12">
        <v>0</v>
      </c>
    </row>
    <row r="547" s="5" customFormat="1" ht="17.100000000000001" customHeight="1">
      <c r="A547" s="18" t="s">
        <v>434</v>
      </c>
      <c r="B547" s="12">
        <v>1007</v>
      </c>
    </row>
    <row r="548" s="5" customFormat="1" ht="17.100000000000001" customHeight="1">
      <c r="A548" s="18" t="s">
        <v>435</v>
      </c>
      <c r="B548" s="12">
        <v>171</v>
      </c>
    </row>
    <row r="549" s="5" customFormat="1" ht="17.100000000000001" customHeight="1">
      <c r="A549" s="17" t="s">
        <v>436</v>
      </c>
      <c r="B549" s="12">
        <v>41244</v>
      </c>
    </row>
    <row r="550" s="5" customFormat="1" ht="17.100000000000001" customHeight="1">
      <c r="A550" s="17" t="s">
        <v>437</v>
      </c>
      <c r="B550" s="12">
        <v>2200</v>
      </c>
    </row>
    <row r="551" s="5" customFormat="1" ht="17.100000000000001" customHeight="1">
      <c r="A551" s="18" t="s">
        <v>68</v>
      </c>
      <c r="B551" s="12">
        <v>481</v>
      </c>
    </row>
    <row r="552" s="5" customFormat="1" ht="17.100000000000001" customHeight="1">
      <c r="A552" s="18" t="s">
        <v>69</v>
      </c>
      <c r="B552" s="12">
        <v>35</v>
      </c>
    </row>
    <row r="553" s="5" customFormat="1" ht="17.100000000000001" customHeight="1">
      <c r="A553" s="18" t="s">
        <v>70</v>
      </c>
      <c r="B553" s="12">
        <v>0</v>
      </c>
    </row>
    <row r="554" s="5" customFormat="1" ht="17.100000000000001" customHeight="1">
      <c r="A554" s="18" t="s">
        <v>438</v>
      </c>
      <c r="B554" s="12">
        <v>1</v>
      </c>
    </row>
    <row r="555" s="5" customFormat="1" ht="17.100000000000001" customHeight="1">
      <c r="A555" s="18" t="s">
        <v>439</v>
      </c>
      <c r="B555" s="12">
        <v>154</v>
      </c>
    </row>
    <row r="556" s="5" customFormat="1" ht="17.100000000000001" customHeight="1">
      <c r="A556" s="18" t="s">
        <v>440</v>
      </c>
      <c r="B556" s="12">
        <v>179</v>
      </c>
    </row>
    <row r="557" s="5" customFormat="1" ht="17.100000000000001" customHeight="1">
      <c r="A557" s="18" t="s">
        <v>441</v>
      </c>
      <c r="B557" s="12">
        <v>0</v>
      </c>
    </row>
    <row r="558" s="5" customFormat="1" ht="17.100000000000001" customHeight="1">
      <c r="A558" s="18" t="s">
        <v>109</v>
      </c>
      <c r="B558" s="12">
        <v>201</v>
      </c>
    </row>
    <row r="559" s="5" customFormat="1" ht="17.100000000000001" customHeight="1">
      <c r="A559" s="18" t="s">
        <v>442</v>
      </c>
      <c r="B559" s="12">
        <v>451</v>
      </c>
    </row>
    <row r="560" s="5" customFormat="1" ht="17.100000000000001" customHeight="1">
      <c r="A560" s="18" t="s">
        <v>443</v>
      </c>
      <c r="B560" s="12">
        <v>0</v>
      </c>
    </row>
    <row r="561" s="5" customFormat="1" ht="17.100000000000001" customHeight="1">
      <c r="A561" s="18" t="s">
        <v>444</v>
      </c>
      <c r="B561" s="12">
        <v>402</v>
      </c>
    </row>
    <row r="562" s="5" customFormat="1" ht="17.100000000000001" customHeight="1">
      <c r="A562" s="18" t="s">
        <v>445</v>
      </c>
      <c r="B562" s="12">
        <v>67</v>
      </c>
    </row>
    <row r="563" s="5" customFormat="1" ht="16.899999999999999" customHeight="1">
      <c r="A563" s="18" t="s">
        <v>446</v>
      </c>
      <c r="B563" s="12">
        <v>0</v>
      </c>
    </row>
    <row r="564" s="5" customFormat="1" ht="16.899999999999999" customHeight="1">
      <c r="A564" s="18" t="s">
        <v>447</v>
      </c>
      <c r="B564" s="12">
        <v>0</v>
      </c>
    </row>
    <row r="565" s="5" customFormat="1" ht="16.899999999999999" customHeight="1">
      <c r="A565" s="18" t="s">
        <v>448</v>
      </c>
      <c r="B565" s="12">
        <v>0</v>
      </c>
    </row>
    <row r="566" s="5" customFormat="1" ht="16.899999999999999" customHeight="1">
      <c r="A566" s="18" t="s">
        <v>449</v>
      </c>
      <c r="B566" s="12">
        <v>224</v>
      </c>
    </row>
    <row r="567" s="5" customFormat="1" ht="16.899999999999999" customHeight="1">
      <c r="A567" s="18" t="s">
        <v>77</v>
      </c>
      <c r="B567" s="12">
        <v>0</v>
      </c>
    </row>
    <row r="568" s="5" customFormat="1" ht="17.100000000000001" customHeight="1">
      <c r="A568" s="18" t="s">
        <v>450</v>
      </c>
      <c r="B568" s="12">
        <v>5</v>
      </c>
    </row>
    <row r="569" s="5" customFormat="1" ht="17.100000000000001" customHeight="1">
      <c r="A569" s="17" t="s">
        <v>451</v>
      </c>
      <c r="B569" s="12">
        <v>505</v>
      </c>
    </row>
    <row r="570" s="5" customFormat="1" ht="17.100000000000001" customHeight="1">
      <c r="A570" s="18" t="s">
        <v>68</v>
      </c>
      <c r="B570" s="12">
        <v>381</v>
      </c>
    </row>
    <row r="571" s="5" customFormat="1" ht="17.100000000000001" customHeight="1">
      <c r="A571" s="18" t="s">
        <v>69</v>
      </c>
      <c r="B571" s="12">
        <v>105</v>
      </c>
    </row>
    <row r="572" s="5" customFormat="1" ht="17.100000000000001" customHeight="1">
      <c r="A572" s="18" t="s">
        <v>70</v>
      </c>
      <c r="B572" s="12">
        <v>0</v>
      </c>
    </row>
    <row r="573" s="5" customFormat="1" ht="17.100000000000001" customHeight="1">
      <c r="A573" s="18" t="s">
        <v>452</v>
      </c>
      <c r="B573" s="12">
        <v>0</v>
      </c>
    </row>
    <row r="574" s="5" customFormat="1" ht="17.100000000000001" customHeight="1">
      <c r="A574" s="18" t="s">
        <v>453</v>
      </c>
      <c r="B574" s="12">
        <v>19</v>
      </c>
    </row>
    <row r="575" s="5" customFormat="1" ht="17.100000000000001" customHeight="1">
      <c r="A575" s="18" t="s">
        <v>454</v>
      </c>
      <c r="B575" s="12">
        <v>0</v>
      </c>
    </row>
    <row r="576" s="5" customFormat="1" ht="17.100000000000001" customHeight="1">
      <c r="A576" s="18" t="s">
        <v>455</v>
      </c>
      <c r="B576" s="12">
        <v>0</v>
      </c>
    </row>
    <row r="577" s="5" customFormat="1" ht="17.100000000000001" customHeight="1">
      <c r="A577" s="17" t="s">
        <v>456</v>
      </c>
      <c r="B577" s="12">
        <v>0</v>
      </c>
    </row>
    <row r="578" s="5" customFormat="1" ht="17.100000000000001" customHeight="1">
      <c r="A578" s="18" t="s">
        <v>457</v>
      </c>
      <c r="B578" s="12">
        <v>0</v>
      </c>
    </row>
    <row r="579" s="5" customFormat="1" ht="17.100000000000001" customHeight="1">
      <c r="A579" s="17" t="s">
        <v>458</v>
      </c>
      <c r="B579" s="12">
        <v>30459</v>
      </c>
    </row>
    <row r="580" s="5" customFormat="1" ht="17.100000000000001" customHeight="1">
      <c r="A580" s="18" t="s">
        <v>459</v>
      </c>
      <c r="B580" s="12">
        <v>6793</v>
      </c>
    </row>
    <row r="581" s="5" customFormat="1" ht="17.100000000000001" customHeight="1">
      <c r="A581" s="18" t="s">
        <v>460</v>
      </c>
      <c r="B581" s="12">
        <v>1135</v>
      </c>
    </row>
    <row r="582" s="5" customFormat="1" ht="17.100000000000001" customHeight="1">
      <c r="A582" s="18" t="s">
        <v>461</v>
      </c>
      <c r="B582" s="12">
        <v>342</v>
      </c>
    </row>
    <row r="583" s="5" customFormat="1" ht="17.100000000000001" customHeight="1">
      <c r="A583" s="18" t="s">
        <v>462</v>
      </c>
      <c r="B583" s="12">
        <v>8668</v>
      </c>
    </row>
    <row r="584" s="5" customFormat="1" ht="16.899999999999999" customHeight="1">
      <c r="A584" s="18" t="s">
        <v>463</v>
      </c>
      <c r="B584" s="12">
        <v>3858</v>
      </c>
    </row>
    <row r="585" s="5" customFormat="1" ht="17.100000000000001" customHeight="1">
      <c r="A585" s="18" t="s">
        <v>464</v>
      </c>
      <c r="B585" s="12">
        <v>8259</v>
      </c>
    </row>
    <row r="586" s="5" customFormat="1" ht="17.100000000000001" customHeight="1">
      <c r="A586" s="18" t="s">
        <v>465</v>
      </c>
      <c r="B586" s="12">
        <v>1404</v>
      </c>
    </row>
    <row r="587" s="5" customFormat="1" ht="17.100000000000001" customHeight="1">
      <c r="A587" s="18" t="s">
        <v>466</v>
      </c>
      <c r="B587" s="12">
        <v>0</v>
      </c>
    </row>
    <row r="588" s="5" customFormat="1" ht="17.100000000000001" customHeight="1">
      <c r="A588" s="17" t="s">
        <v>467</v>
      </c>
      <c r="B588" s="12">
        <v>656</v>
      </c>
    </row>
    <row r="589" s="5" customFormat="1" ht="17.100000000000001" customHeight="1">
      <c r="A589" s="18" t="s">
        <v>468</v>
      </c>
      <c r="B589" s="12">
        <v>656</v>
      </c>
    </row>
    <row r="590" s="5" customFormat="1" ht="17.100000000000001" customHeight="1">
      <c r="A590" s="18" t="s">
        <v>469</v>
      </c>
      <c r="B590" s="12">
        <v>0</v>
      </c>
    </row>
    <row r="591" s="5" customFormat="1" ht="17.100000000000001" customHeight="1">
      <c r="A591" s="18" t="s">
        <v>470</v>
      </c>
      <c r="B591" s="12">
        <v>0</v>
      </c>
    </row>
    <row r="592" s="5" customFormat="1" ht="17.100000000000001" customHeight="1">
      <c r="A592" s="17" t="s">
        <v>471</v>
      </c>
      <c r="B592" s="12">
        <v>2057</v>
      </c>
    </row>
    <row r="593" s="5" customFormat="1" ht="17.100000000000001" customHeight="1">
      <c r="A593" s="18" t="s">
        <v>472</v>
      </c>
      <c r="B593" s="12">
        <v>89</v>
      </c>
    </row>
    <row r="594" s="5" customFormat="1" ht="17.100000000000001" customHeight="1">
      <c r="A594" s="18" t="s">
        <v>473</v>
      </c>
      <c r="B594" s="12">
        <v>440</v>
      </c>
    </row>
    <row r="595" s="5" customFormat="1" ht="17.100000000000001" customHeight="1">
      <c r="A595" s="18" t="s">
        <v>474</v>
      </c>
      <c r="B595" s="12">
        <v>310</v>
      </c>
    </row>
    <row r="596" s="5" customFormat="1" ht="17.100000000000001" customHeight="1">
      <c r="A596" s="18" t="s">
        <v>475</v>
      </c>
      <c r="B596" s="12">
        <v>130</v>
      </c>
    </row>
    <row r="597" s="5" customFormat="1" ht="17.100000000000001" customHeight="1">
      <c r="A597" s="18" t="s">
        <v>476</v>
      </c>
      <c r="B597" s="12">
        <v>0</v>
      </c>
    </row>
    <row r="598" s="5" customFormat="1" ht="17.100000000000001" customHeight="1">
      <c r="A598" s="18" t="s">
        <v>477</v>
      </c>
      <c r="B598" s="12">
        <v>21</v>
      </c>
    </row>
    <row r="599" s="5" customFormat="1" ht="17.100000000000001" customHeight="1">
      <c r="A599" s="18" t="s">
        <v>478</v>
      </c>
      <c r="B599" s="12">
        <v>0</v>
      </c>
    </row>
    <row r="600" s="5" customFormat="1" ht="17.100000000000001" customHeight="1">
      <c r="A600" s="18" t="s">
        <v>479</v>
      </c>
      <c r="B600" s="12">
        <v>94</v>
      </c>
    </row>
    <row r="601" s="5" customFormat="1" ht="17.100000000000001" customHeight="1">
      <c r="A601" s="18" t="s">
        <v>480</v>
      </c>
      <c r="B601" s="12">
        <v>973</v>
      </c>
    </row>
    <row r="602" s="5" customFormat="1" ht="17.100000000000001" customHeight="1">
      <c r="A602" s="17" t="s">
        <v>481</v>
      </c>
      <c r="B602" s="12">
        <v>147</v>
      </c>
    </row>
    <row r="603" s="5" customFormat="1" ht="17.100000000000001" customHeight="1">
      <c r="A603" s="18" t="s">
        <v>482</v>
      </c>
      <c r="B603" s="12">
        <v>0</v>
      </c>
    </row>
    <row r="604" s="5" customFormat="1" ht="17.100000000000001" customHeight="1">
      <c r="A604" s="18" t="s">
        <v>483</v>
      </c>
      <c r="B604" s="12">
        <v>145</v>
      </c>
    </row>
    <row r="605" s="5" customFormat="1" ht="17.100000000000001" customHeight="1">
      <c r="A605" s="18" t="s">
        <v>484</v>
      </c>
      <c r="B605" s="12">
        <v>0</v>
      </c>
    </row>
    <row r="606" s="5" customFormat="1" ht="17.100000000000001" customHeight="1">
      <c r="A606" s="18" t="s">
        <v>485</v>
      </c>
      <c r="B606" s="12">
        <v>0</v>
      </c>
    </row>
    <row r="607" s="5" customFormat="1" ht="17.100000000000001" customHeight="1">
      <c r="A607" s="18" t="s">
        <v>486</v>
      </c>
      <c r="B607" s="12">
        <v>0</v>
      </c>
    </row>
    <row r="608" s="5" customFormat="1" ht="17.100000000000001" customHeight="1">
      <c r="A608" s="18" t="s">
        <v>487</v>
      </c>
      <c r="B608" s="12">
        <v>0</v>
      </c>
    </row>
    <row r="609" s="5" customFormat="1" ht="17.100000000000001" customHeight="1">
      <c r="A609" s="18" t="s">
        <v>488</v>
      </c>
      <c r="B609" s="12">
        <v>0</v>
      </c>
    </row>
    <row r="610" s="5" customFormat="1" ht="17.100000000000001" customHeight="1">
      <c r="A610" s="18" t="s">
        <v>489</v>
      </c>
      <c r="B610" s="12">
        <v>2</v>
      </c>
    </row>
    <row r="611" s="5" customFormat="1" ht="17.100000000000001" customHeight="1">
      <c r="A611" s="17" t="s">
        <v>490</v>
      </c>
      <c r="B611" s="12">
        <v>2362</v>
      </c>
    </row>
    <row r="612" s="5" customFormat="1" ht="17.100000000000001" customHeight="1">
      <c r="A612" s="18" t="s">
        <v>491</v>
      </c>
      <c r="B612" s="12">
        <v>15</v>
      </c>
    </row>
    <row r="613" s="5" customFormat="1" ht="17.100000000000001" customHeight="1">
      <c r="A613" s="18" t="s">
        <v>492</v>
      </c>
      <c r="B613" s="12">
        <v>1220</v>
      </c>
    </row>
    <row r="614" s="5" customFormat="1" ht="17.100000000000001" customHeight="1">
      <c r="A614" s="18" t="s">
        <v>493</v>
      </c>
      <c r="B614" s="12">
        <v>275</v>
      </c>
    </row>
    <row r="615" s="5" customFormat="1" ht="17.100000000000001" customHeight="1">
      <c r="A615" s="18" t="s">
        <v>494</v>
      </c>
      <c r="B615" s="12">
        <v>2</v>
      </c>
    </row>
    <row r="616" s="5" customFormat="1" ht="17.100000000000001" customHeight="1">
      <c r="A616" s="18" t="s">
        <v>495</v>
      </c>
      <c r="B616" s="12">
        <v>685</v>
      </c>
    </row>
    <row r="617" s="5" customFormat="1" ht="17.100000000000001" customHeight="1">
      <c r="A617" s="18" t="s">
        <v>496</v>
      </c>
      <c r="B617" s="12">
        <v>165</v>
      </c>
    </row>
    <row r="618" s="5" customFormat="1" ht="17.100000000000001" customHeight="1">
      <c r="A618" s="17" t="s">
        <v>497</v>
      </c>
      <c r="B618" s="12">
        <v>377</v>
      </c>
    </row>
    <row r="619" s="5" customFormat="1" ht="17.100000000000001" customHeight="1">
      <c r="A619" s="18" t="s">
        <v>498</v>
      </c>
      <c r="B619" s="12">
        <v>55</v>
      </c>
    </row>
    <row r="620" s="5" customFormat="1" ht="17.100000000000001" customHeight="1">
      <c r="A620" s="18" t="s">
        <v>499</v>
      </c>
      <c r="B620" s="12">
        <v>15</v>
      </c>
    </row>
    <row r="621" s="5" customFormat="1" ht="16.899999999999999" customHeight="1">
      <c r="A621" s="18" t="s">
        <v>500</v>
      </c>
      <c r="B621" s="12">
        <v>0</v>
      </c>
    </row>
    <row r="622" s="5" customFormat="1" ht="17.100000000000001" customHeight="1">
      <c r="A622" s="18" t="s">
        <v>501</v>
      </c>
      <c r="B622" s="12">
        <v>0</v>
      </c>
    </row>
    <row r="623" s="5" customFormat="1" ht="17.100000000000001" customHeight="1">
      <c r="A623" s="18" t="s">
        <v>502</v>
      </c>
      <c r="B623" s="12">
        <v>257</v>
      </c>
    </row>
    <row r="624" s="5" customFormat="1" ht="17.100000000000001" customHeight="1">
      <c r="A624" s="18" t="s">
        <v>503</v>
      </c>
      <c r="B624" s="12">
        <v>50</v>
      </c>
    </row>
    <row r="625" s="5" customFormat="1" ht="17.100000000000001" customHeight="1">
      <c r="A625" s="18" t="s">
        <v>504</v>
      </c>
      <c r="B625" s="12">
        <v>0</v>
      </c>
    </row>
    <row r="626" s="5" customFormat="1" ht="17.100000000000001" customHeight="1">
      <c r="A626" s="17" t="s">
        <v>505</v>
      </c>
      <c r="B626" s="12">
        <v>1235</v>
      </c>
    </row>
    <row r="627" s="5" customFormat="1" ht="17.100000000000001" customHeight="1">
      <c r="A627" s="18" t="s">
        <v>68</v>
      </c>
      <c r="B627" s="12">
        <v>129</v>
      </c>
    </row>
    <row r="628" s="5" customFormat="1" ht="17.100000000000001" customHeight="1">
      <c r="A628" s="18" t="s">
        <v>69</v>
      </c>
      <c r="B628" s="12">
        <v>0</v>
      </c>
    </row>
    <row r="629" s="5" customFormat="1" ht="17.100000000000001" customHeight="1">
      <c r="A629" s="18" t="s">
        <v>70</v>
      </c>
      <c r="B629" s="12">
        <v>0</v>
      </c>
    </row>
    <row r="630" s="5" customFormat="1" ht="17.100000000000001" customHeight="1">
      <c r="A630" s="18" t="s">
        <v>506</v>
      </c>
      <c r="B630" s="12">
        <v>227</v>
      </c>
    </row>
    <row r="631" s="5" customFormat="1" ht="17.100000000000001" customHeight="1">
      <c r="A631" s="18" t="s">
        <v>507</v>
      </c>
      <c r="B631" s="12">
        <v>316</v>
      </c>
    </row>
    <row r="632" s="5" customFormat="1" ht="17.100000000000001" customHeight="1">
      <c r="A632" s="18" t="s">
        <v>508</v>
      </c>
      <c r="B632" s="12">
        <v>60</v>
      </c>
    </row>
    <row r="633" s="5" customFormat="1" ht="17.100000000000001" customHeight="1">
      <c r="A633" s="18" t="s">
        <v>509</v>
      </c>
      <c r="B633" s="12">
        <v>0</v>
      </c>
    </row>
    <row r="634" s="5" customFormat="1" ht="17.100000000000001" customHeight="1">
      <c r="A634" s="18" t="s">
        <v>510</v>
      </c>
      <c r="B634" s="12">
        <v>503</v>
      </c>
    </row>
    <row r="635" s="5" customFormat="1" ht="17.100000000000001" customHeight="1">
      <c r="A635" s="17" t="s">
        <v>511</v>
      </c>
      <c r="B635" s="12">
        <v>107</v>
      </c>
    </row>
    <row r="636" s="5" customFormat="1" ht="17.100000000000001" customHeight="1">
      <c r="A636" s="18" t="s">
        <v>68</v>
      </c>
      <c r="B636" s="12">
        <v>92</v>
      </c>
    </row>
    <row r="637" s="5" customFormat="1" ht="17.100000000000001" customHeight="1">
      <c r="A637" s="18" t="s">
        <v>69</v>
      </c>
      <c r="B637" s="12">
        <v>3</v>
      </c>
    </row>
    <row r="638" s="5" customFormat="1" ht="17.100000000000001" customHeight="1">
      <c r="A638" s="18" t="s">
        <v>70</v>
      </c>
      <c r="B638" s="12">
        <v>0</v>
      </c>
    </row>
    <row r="639" s="5" customFormat="1" ht="17.100000000000001" customHeight="1">
      <c r="A639" s="18" t="s">
        <v>77</v>
      </c>
      <c r="B639" s="12">
        <v>0</v>
      </c>
    </row>
    <row r="640" s="5" customFormat="1" ht="17.100000000000001" customHeight="1">
      <c r="A640" s="17" t="s">
        <v>512</v>
      </c>
      <c r="B640" s="12">
        <v>12</v>
      </c>
    </row>
    <row r="641" s="5" customFormat="1" ht="17.100000000000001" customHeight="1">
      <c r="A641" s="18" t="s">
        <v>513</v>
      </c>
      <c r="B641" s="12">
        <v>29</v>
      </c>
    </row>
    <row r="642" s="5" customFormat="1" ht="17.100000000000001" customHeight="1">
      <c r="A642" s="18" t="s">
        <v>514</v>
      </c>
      <c r="B642" s="12">
        <v>29</v>
      </c>
    </row>
    <row r="643" s="5" customFormat="1" ht="17.100000000000001" customHeight="1">
      <c r="A643" s="17" t="s">
        <v>515</v>
      </c>
      <c r="B643" s="12">
        <v>0</v>
      </c>
    </row>
    <row r="644" s="5" customFormat="1" ht="17.100000000000001" customHeight="1">
      <c r="A644" s="18" t="s">
        <v>516</v>
      </c>
      <c r="B644" s="12">
        <v>106</v>
      </c>
    </row>
    <row r="645" s="5" customFormat="1" ht="17.100000000000001" customHeight="1">
      <c r="A645" s="18" t="s">
        <v>517</v>
      </c>
      <c r="B645" s="12">
        <v>0</v>
      </c>
    </row>
    <row r="646" s="5" customFormat="1" ht="17.100000000000001" customHeight="1">
      <c r="A646" s="17" t="s">
        <v>518</v>
      </c>
      <c r="B646" s="12">
        <v>106</v>
      </c>
    </row>
    <row r="647" s="5" customFormat="1" ht="17.100000000000001" customHeight="1">
      <c r="A647" s="18" t="s">
        <v>519</v>
      </c>
      <c r="B647" s="12">
        <v>0</v>
      </c>
    </row>
    <row r="648" s="5" customFormat="1" ht="17.100000000000001" customHeight="1">
      <c r="A648" s="18" t="s">
        <v>520</v>
      </c>
      <c r="B648" s="12">
        <v>0</v>
      </c>
    </row>
    <row r="649" s="5" customFormat="1" ht="17.100000000000001" customHeight="1">
      <c r="A649" s="17" t="s">
        <v>521</v>
      </c>
      <c r="B649" s="12">
        <v>0</v>
      </c>
    </row>
    <row r="650" s="5" customFormat="1" ht="17.100000000000001" customHeight="1">
      <c r="A650" s="18" t="s">
        <v>522</v>
      </c>
      <c r="B650" s="12">
        <v>0</v>
      </c>
    </row>
    <row r="651" s="5" customFormat="1" ht="17.100000000000001" customHeight="1">
      <c r="A651" s="18" t="s">
        <v>523</v>
      </c>
      <c r="B651" s="12">
        <v>0</v>
      </c>
    </row>
    <row r="652" s="5" customFormat="1" ht="17.100000000000001" customHeight="1">
      <c r="A652" s="17" t="s">
        <v>524</v>
      </c>
      <c r="B652" s="12">
        <v>0</v>
      </c>
    </row>
    <row r="653" s="5" customFormat="1" ht="17.100000000000001" customHeight="1">
      <c r="A653" s="18" t="s">
        <v>525</v>
      </c>
      <c r="B653" s="12">
        <v>3</v>
      </c>
    </row>
    <row r="654" s="5" customFormat="1" ht="17.100000000000001" customHeight="1">
      <c r="A654" s="18" t="s">
        <v>526</v>
      </c>
      <c r="B654" s="12">
        <v>3</v>
      </c>
    </row>
    <row r="655" s="5" customFormat="1" ht="17.100000000000001" customHeight="1">
      <c r="A655" s="17" t="s">
        <v>527</v>
      </c>
      <c r="B655" s="12">
        <v>0</v>
      </c>
    </row>
    <row r="656" s="5" customFormat="1" ht="17.100000000000001" customHeight="1">
      <c r="A656" s="18" t="s">
        <v>528</v>
      </c>
      <c r="B656" s="12">
        <v>0</v>
      </c>
    </row>
    <row r="657" s="5" customFormat="1" ht="17.100000000000001" customHeight="1">
      <c r="A657" s="18" t="s">
        <v>529</v>
      </c>
      <c r="B657" s="12">
        <v>0</v>
      </c>
    </row>
    <row r="658" s="5" customFormat="1" ht="17.100000000000001" customHeight="1">
      <c r="A658" s="18" t="s">
        <v>530</v>
      </c>
      <c r="B658" s="12">
        <v>0</v>
      </c>
    </row>
    <row r="659" s="5" customFormat="1" ht="17.100000000000001" customHeight="1">
      <c r="A659" s="17" t="s">
        <v>531</v>
      </c>
      <c r="B659" s="12">
        <v>0</v>
      </c>
    </row>
    <row r="660" s="5" customFormat="1" ht="17.100000000000001" customHeight="1">
      <c r="A660" s="18" t="s">
        <v>532</v>
      </c>
      <c r="B660" s="12">
        <v>0</v>
      </c>
    </row>
    <row r="661" s="5" customFormat="1" ht="17.100000000000001" customHeight="1">
      <c r="A661" s="18" t="s">
        <v>533</v>
      </c>
      <c r="B661" s="12">
        <v>0</v>
      </c>
    </row>
    <row r="662" s="5" customFormat="1" ht="17.100000000000001" customHeight="1">
      <c r="A662" s="18" t="s">
        <v>534</v>
      </c>
      <c r="B662" s="12">
        <v>0</v>
      </c>
    </row>
    <row r="663" s="5" customFormat="1" ht="17.100000000000001" customHeight="1">
      <c r="A663" s="17" t="s">
        <v>535</v>
      </c>
      <c r="B663" s="12">
        <v>0</v>
      </c>
    </row>
    <row r="664" s="5" customFormat="1" ht="17.100000000000001" customHeight="1">
      <c r="A664" s="18" t="s">
        <v>536</v>
      </c>
      <c r="B664" s="12">
        <v>516</v>
      </c>
    </row>
    <row r="665" s="5" customFormat="1" ht="17.100000000000001" customHeight="1">
      <c r="A665" s="18" t="s">
        <v>68</v>
      </c>
      <c r="B665" s="12">
        <v>186</v>
      </c>
    </row>
    <row r="666" s="5" customFormat="1" ht="17.100000000000001" customHeight="1">
      <c r="A666" s="18" t="s">
        <v>69</v>
      </c>
      <c r="B666" s="12">
        <v>67</v>
      </c>
    </row>
    <row r="667" s="5" customFormat="1" ht="17.100000000000001" customHeight="1">
      <c r="A667" s="18" t="s">
        <v>70</v>
      </c>
      <c r="B667" s="12">
        <v>0</v>
      </c>
    </row>
    <row r="668" s="5" customFormat="1" ht="16.899999999999999" customHeight="1">
      <c r="A668" s="18" t="s">
        <v>537</v>
      </c>
      <c r="B668" s="12">
        <v>94</v>
      </c>
    </row>
    <row r="669" s="5" customFormat="1" ht="16.899999999999999" customHeight="1">
      <c r="A669" s="18" t="s">
        <v>538</v>
      </c>
      <c r="B669" s="12">
        <v>0</v>
      </c>
    </row>
    <row r="670" s="5" customFormat="1" ht="16.899999999999999" customHeight="1">
      <c r="A670" s="18" t="s">
        <v>77</v>
      </c>
      <c r="B670" s="12">
        <v>149</v>
      </c>
    </row>
    <row r="671" s="5" customFormat="1" ht="17.100000000000001" customHeight="1">
      <c r="A671" s="17" t="s">
        <v>539</v>
      </c>
      <c r="B671" s="12">
        <v>20</v>
      </c>
    </row>
    <row r="672" s="5" customFormat="1" ht="17.100000000000001" customHeight="1">
      <c r="A672" s="18" t="s">
        <v>540</v>
      </c>
      <c r="B672" s="12">
        <v>0</v>
      </c>
    </row>
    <row r="673" s="5" customFormat="1" ht="17.100000000000001" customHeight="1">
      <c r="A673" s="18" t="s">
        <v>541</v>
      </c>
      <c r="B673" s="12">
        <v>0</v>
      </c>
    </row>
    <row r="674" s="5" customFormat="1" ht="17.100000000000001" customHeight="1">
      <c r="A674" s="17" t="s">
        <v>542</v>
      </c>
      <c r="B674" s="12">
        <v>0</v>
      </c>
    </row>
    <row r="675" s="5" customFormat="1" ht="17.100000000000001" customHeight="1">
      <c r="A675" s="18" t="s">
        <v>543</v>
      </c>
      <c r="B675" s="12">
        <v>485</v>
      </c>
    </row>
    <row r="676" s="5" customFormat="1" ht="17.100000000000001" customHeight="1">
      <c r="A676" s="17" t="s">
        <v>544</v>
      </c>
      <c r="B676" s="12">
        <v>485</v>
      </c>
    </row>
    <row r="677" s="5" customFormat="1" ht="17.100000000000001" customHeight="1">
      <c r="A677" s="17" t="s">
        <v>545</v>
      </c>
      <c r="B677" s="12">
        <v>113732</v>
      </c>
    </row>
    <row r="678" s="5" customFormat="1" ht="17.100000000000001" customHeight="1">
      <c r="A678" s="18" t="s">
        <v>546</v>
      </c>
      <c r="B678" s="12">
        <v>643</v>
      </c>
    </row>
    <row r="679" s="5" customFormat="1" ht="17.100000000000001" customHeight="1">
      <c r="A679" s="18" t="s">
        <v>68</v>
      </c>
      <c r="B679" s="12">
        <v>594</v>
      </c>
    </row>
    <row r="680" s="5" customFormat="1" ht="17.100000000000001" customHeight="1">
      <c r="A680" s="18" t="s">
        <v>69</v>
      </c>
      <c r="B680" s="12">
        <v>3</v>
      </c>
    </row>
    <row r="681" s="5" customFormat="1" ht="17.100000000000001" customHeight="1">
      <c r="A681" s="18" t="s">
        <v>70</v>
      </c>
      <c r="B681" s="12">
        <v>0</v>
      </c>
    </row>
    <row r="682" s="5" customFormat="1" ht="17.100000000000001" customHeight="1">
      <c r="A682" s="17" t="s">
        <v>547</v>
      </c>
      <c r="B682" s="12">
        <v>46</v>
      </c>
    </row>
    <row r="683" s="5" customFormat="1" ht="17.100000000000001" customHeight="1">
      <c r="A683" s="18" t="s">
        <v>548</v>
      </c>
      <c r="B683" s="12">
        <v>4281</v>
      </c>
    </row>
    <row r="684" s="5" customFormat="1" ht="17.100000000000001" customHeight="1">
      <c r="A684" s="18" t="s">
        <v>549</v>
      </c>
      <c r="B684" s="12">
        <v>257</v>
      </c>
    </row>
    <row r="685" s="5" customFormat="1" ht="17.100000000000001" customHeight="1">
      <c r="A685" s="18" t="s">
        <v>550</v>
      </c>
      <c r="B685" s="12">
        <v>18</v>
      </c>
    </row>
    <row r="686" s="5" customFormat="1" ht="17.100000000000001" customHeight="1">
      <c r="A686" s="18" t="s">
        <v>551</v>
      </c>
      <c r="B686" s="12">
        <v>0</v>
      </c>
    </row>
    <row r="687" s="5" customFormat="1" ht="17.100000000000001" customHeight="1">
      <c r="A687" s="18" t="s">
        <v>552</v>
      </c>
      <c r="B687" s="12">
        <v>0</v>
      </c>
    </row>
    <row r="688" s="5" customFormat="1" ht="17.100000000000001" customHeight="1">
      <c r="A688" s="18" t="s">
        <v>553</v>
      </c>
      <c r="B688" s="12">
        <v>0</v>
      </c>
    </row>
    <row r="689" s="5" customFormat="1" ht="17.100000000000001" customHeight="1">
      <c r="A689" s="18" t="s">
        <v>554</v>
      </c>
      <c r="B689" s="12">
        <v>2614</v>
      </c>
    </row>
    <row r="690" s="5" customFormat="1" ht="17.100000000000001" customHeight="1">
      <c r="A690" s="18" t="s">
        <v>555</v>
      </c>
      <c r="B690" s="12">
        <v>0</v>
      </c>
    </row>
    <row r="691" s="5" customFormat="1" ht="16.899999999999999" customHeight="1">
      <c r="A691" s="18" t="s">
        <v>556</v>
      </c>
      <c r="B691" s="12">
        <v>0</v>
      </c>
    </row>
    <row r="692" s="5" customFormat="1" ht="17.100000000000001" customHeight="1">
      <c r="A692" s="18" t="s">
        <v>557</v>
      </c>
      <c r="B692" s="12">
        <v>0</v>
      </c>
    </row>
    <row r="693" s="5" customFormat="1" ht="17.100000000000001" customHeight="1">
      <c r="A693" s="18" t="s">
        <v>558</v>
      </c>
      <c r="B693" s="12">
        <v>0</v>
      </c>
    </row>
    <row r="694" s="5" customFormat="1" ht="17.100000000000001" customHeight="1">
      <c r="A694" s="18" t="s">
        <v>559</v>
      </c>
      <c r="B694" s="12">
        <v>0</v>
      </c>
    </row>
    <row r="695" s="5" customFormat="1" ht="17.100000000000001" customHeight="1">
      <c r="A695" s="18" t="s">
        <v>560</v>
      </c>
      <c r="B695" s="12">
        <v>0</v>
      </c>
    </row>
    <row r="696" s="5" customFormat="1" ht="17.100000000000001" customHeight="1">
      <c r="A696" s="18" t="s">
        <v>561</v>
      </c>
      <c r="B696" s="12">
        <v>0</v>
      </c>
    </row>
    <row r="697" s="5" customFormat="1" ht="17.100000000000001" customHeight="1">
      <c r="A697" s="17" t="s">
        <v>562</v>
      </c>
      <c r="B697" s="12">
        <v>1392</v>
      </c>
    </row>
    <row r="698" s="5" customFormat="1" ht="17.100000000000001" customHeight="1">
      <c r="A698" s="18" t="s">
        <v>563</v>
      </c>
      <c r="B698" s="12">
        <v>0</v>
      </c>
    </row>
    <row r="699" s="5" customFormat="1" ht="17.100000000000001" customHeight="1">
      <c r="A699" s="18" t="s">
        <v>564</v>
      </c>
      <c r="B699" s="12">
        <v>0</v>
      </c>
    </row>
    <row r="700" s="5" customFormat="1" ht="17.100000000000001" customHeight="1">
      <c r="A700" s="18" t="s">
        <v>565</v>
      </c>
      <c r="B700" s="12">
        <v>0</v>
      </c>
    </row>
    <row r="701" s="5" customFormat="1" ht="17.100000000000001" customHeight="1">
      <c r="A701" s="17" t="s">
        <v>566</v>
      </c>
      <c r="B701" s="12">
        <v>0</v>
      </c>
    </row>
    <row r="702" s="5" customFormat="1" ht="17.100000000000001" customHeight="1">
      <c r="A702" s="18" t="s">
        <v>567</v>
      </c>
      <c r="B702" s="12">
        <v>8313</v>
      </c>
    </row>
    <row r="703" s="5" customFormat="1" ht="17.100000000000001" customHeight="1">
      <c r="A703" s="18" t="s">
        <v>568</v>
      </c>
      <c r="B703" s="12">
        <v>1715</v>
      </c>
    </row>
    <row r="704" s="5" customFormat="1" ht="17.100000000000001" customHeight="1">
      <c r="A704" s="18" t="s">
        <v>569</v>
      </c>
      <c r="B704" s="12">
        <v>288</v>
      </c>
    </row>
    <row r="705" s="5" customFormat="1" ht="17.100000000000001" customHeight="1">
      <c r="A705" s="18" t="s">
        <v>570</v>
      </c>
      <c r="B705" s="12">
        <v>200</v>
      </c>
    </row>
    <row r="706" s="5" customFormat="1" ht="17.100000000000001" customHeight="1">
      <c r="A706" s="18" t="s">
        <v>571</v>
      </c>
      <c r="B706" s="12">
        <v>0</v>
      </c>
    </row>
    <row r="707" s="5" customFormat="1" ht="17.100000000000001" customHeight="1">
      <c r="A707" s="18" t="s">
        <v>572</v>
      </c>
      <c r="B707" s="12">
        <v>683</v>
      </c>
    </row>
    <row r="708" s="5" customFormat="1" ht="17.100000000000001" customHeight="1">
      <c r="A708" s="18" t="s">
        <v>573</v>
      </c>
      <c r="B708" s="12">
        <v>268</v>
      </c>
    </row>
    <row r="709" s="5" customFormat="1" ht="17.100000000000001" customHeight="1">
      <c r="A709" s="18" t="s">
        <v>574</v>
      </c>
      <c r="B709" s="12">
        <v>0</v>
      </c>
    </row>
    <row r="710" s="5" customFormat="1" ht="17.100000000000001" customHeight="1">
      <c r="A710" s="18" t="s">
        <v>575</v>
      </c>
      <c r="B710" s="12">
        <v>701</v>
      </c>
    </row>
    <row r="711" s="5" customFormat="1" ht="17.100000000000001" customHeight="1">
      <c r="A711" s="18" t="s">
        <v>576</v>
      </c>
      <c r="B711" s="12">
        <v>678</v>
      </c>
    </row>
    <row r="712" s="5" customFormat="1" ht="17.100000000000001" customHeight="1">
      <c r="A712" s="18" t="s">
        <v>577</v>
      </c>
      <c r="B712" s="12">
        <v>3476</v>
      </c>
    </row>
    <row r="713" s="5" customFormat="1" ht="17.100000000000001" customHeight="1">
      <c r="A713" s="17" t="s">
        <v>578</v>
      </c>
      <c r="B713" s="12">
        <v>304</v>
      </c>
    </row>
    <row r="714" s="5" customFormat="1" ht="17.100000000000001" customHeight="1">
      <c r="A714" s="18" t="s">
        <v>579</v>
      </c>
      <c r="B714" s="12">
        <v>92</v>
      </c>
    </row>
    <row r="715" s="5" customFormat="1" ht="17.100000000000001" customHeight="1">
      <c r="A715" s="18" t="s">
        <v>580</v>
      </c>
      <c r="B715" s="12">
        <v>30</v>
      </c>
    </row>
    <row r="716" s="5" customFormat="1" ht="17.100000000000001" customHeight="1">
      <c r="A716" s="17" t="s">
        <v>581</v>
      </c>
      <c r="B716" s="12">
        <v>62</v>
      </c>
    </row>
    <row r="717" s="5" customFormat="1" ht="17.100000000000001" customHeight="1">
      <c r="A717" s="18" t="s">
        <v>582</v>
      </c>
      <c r="B717" s="12">
        <v>192</v>
      </c>
    </row>
    <row r="718" s="5" customFormat="1" ht="17.100000000000001" customHeight="1">
      <c r="A718" s="18" t="s">
        <v>583</v>
      </c>
      <c r="B718" s="12">
        <v>25</v>
      </c>
    </row>
    <row r="719" s="5" customFormat="1" ht="17.100000000000001" customHeight="1">
      <c r="A719" s="18" t="s">
        <v>584</v>
      </c>
      <c r="B719" s="12">
        <v>0</v>
      </c>
    </row>
    <row r="720" s="5" customFormat="1" ht="17.100000000000001" customHeight="1">
      <c r="A720" s="17" t="s">
        <v>585</v>
      </c>
      <c r="B720" s="12">
        <v>167</v>
      </c>
    </row>
    <row r="721" s="5" customFormat="1" ht="17.100000000000001" customHeight="1">
      <c r="A721" s="18" t="s">
        <v>586</v>
      </c>
      <c r="B721" s="12">
        <v>4171</v>
      </c>
    </row>
    <row r="722" s="5" customFormat="1" ht="17.100000000000001" customHeight="1">
      <c r="A722" s="18" t="s">
        <v>587</v>
      </c>
      <c r="B722" s="12">
        <v>2036</v>
      </c>
    </row>
    <row r="723" s="5" customFormat="1" ht="17.100000000000001" customHeight="1">
      <c r="A723" s="18" t="s">
        <v>588</v>
      </c>
      <c r="B723" s="12">
        <v>937</v>
      </c>
    </row>
    <row r="724" s="5" customFormat="1" ht="17.100000000000001" customHeight="1">
      <c r="A724" s="18" t="s">
        <v>589</v>
      </c>
      <c r="B724" s="12">
        <v>1173</v>
      </c>
    </row>
    <row r="725" s="5" customFormat="1" ht="17.100000000000001" customHeight="1">
      <c r="A725" s="17" t="s">
        <v>590</v>
      </c>
      <c r="B725" s="12">
        <v>25</v>
      </c>
    </row>
    <row r="726" s="5" customFormat="1" ht="17.100000000000001" customHeight="1">
      <c r="A726" s="18" t="s">
        <v>591</v>
      </c>
      <c r="B726" s="12">
        <v>93459</v>
      </c>
    </row>
    <row r="727" s="5" customFormat="1" ht="17.100000000000001" customHeight="1">
      <c r="A727" s="18" t="s">
        <v>592</v>
      </c>
      <c r="B727" s="12">
        <v>0</v>
      </c>
    </row>
    <row r="728" s="5" customFormat="1" ht="17.100000000000001" customHeight="1">
      <c r="A728" s="18" t="s">
        <v>593</v>
      </c>
      <c r="B728" s="12">
        <v>92336</v>
      </c>
    </row>
    <row r="729" s="5" customFormat="1" ht="17.100000000000001" customHeight="1">
      <c r="A729" s="17" t="s">
        <v>594</v>
      </c>
      <c r="B729" s="12">
        <v>1123</v>
      </c>
    </row>
    <row r="730" s="5" customFormat="1" ht="17.100000000000001" customHeight="1">
      <c r="A730" s="18" t="s">
        <v>595</v>
      </c>
      <c r="B730" s="12">
        <v>50</v>
      </c>
    </row>
    <row r="731" s="5" customFormat="1" ht="17.100000000000001" customHeight="1">
      <c r="A731" s="18" t="s">
        <v>596</v>
      </c>
      <c r="B731" s="12">
        <v>0</v>
      </c>
    </row>
    <row r="732" s="5" customFormat="1" ht="17.100000000000001" customHeight="1">
      <c r="A732" s="18" t="s">
        <v>597</v>
      </c>
      <c r="B732" s="12">
        <v>0</v>
      </c>
    </row>
    <row r="733" s="5" customFormat="1" ht="17.100000000000001" customHeight="1">
      <c r="A733" s="17" t="s">
        <v>598</v>
      </c>
      <c r="B733" s="12">
        <v>50</v>
      </c>
    </row>
    <row r="734" s="5" customFormat="1" ht="17.100000000000001" customHeight="1">
      <c r="A734" s="18" t="s">
        <v>599</v>
      </c>
      <c r="B734" s="12">
        <v>0</v>
      </c>
    </row>
    <row r="735" s="5" customFormat="1" ht="17.100000000000001" customHeight="1">
      <c r="A735" s="18" t="s">
        <v>600</v>
      </c>
      <c r="B735" s="12">
        <v>0</v>
      </c>
    </row>
    <row r="736" s="5" customFormat="1" ht="17.100000000000001" customHeight="1">
      <c r="A736" s="17" t="s">
        <v>601</v>
      </c>
      <c r="B736" s="12">
        <v>0</v>
      </c>
    </row>
    <row r="737" s="5" customFormat="1" ht="17.100000000000001" customHeight="1">
      <c r="A737" s="18" t="s">
        <v>602</v>
      </c>
      <c r="B737" s="12">
        <v>829</v>
      </c>
    </row>
    <row r="738" s="5" customFormat="1" ht="17.100000000000001" customHeight="1">
      <c r="A738" s="18" t="s">
        <v>68</v>
      </c>
      <c r="B738" s="12">
        <v>296</v>
      </c>
    </row>
    <row r="739" s="5" customFormat="1" ht="17.100000000000001" customHeight="1">
      <c r="A739" s="18" t="s">
        <v>69</v>
      </c>
      <c r="B739" s="12">
        <v>0</v>
      </c>
    </row>
    <row r="740" s="5" customFormat="1" ht="17.100000000000001" customHeight="1">
      <c r="A740" s="18" t="s">
        <v>70</v>
      </c>
      <c r="B740" s="12">
        <v>0</v>
      </c>
    </row>
    <row r="741" s="5" customFormat="1" ht="17.100000000000001" customHeight="1">
      <c r="A741" s="18" t="s">
        <v>109</v>
      </c>
      <c r="B741" s="12">
        <v>0</v>
      </c>
    </row>
    <row r="742" s="5" customFormat="1" ht="17.100000000000001" customHeight="1">
      <c r="A742" s="18" t="s">
        <v>603</v>
      </c>
      <c r="B742" s="12">
        <v>64</v>
      </c>
    </row>
    <row r="743" s="5" customFormat="1" ht="17.100000000000001" customHeight="1">
      <c r="A743" s="18" t="s">
        <v>604</v>
      </c>
      <c r="B743" s="12">
        <v>87</v>
      </c>
    </row>
    <row r="744" s="5" customFormat="1" ht="17.100000000000001" customHeight="1">
      <c r="A744" s="18" t="s">
        <v>77</v>
      </c>
      <c r="B744" s="12">
        <v>234</v>
      </c>
    </row>
    <row r="745" s="5" customFormat="1" ht="17.100000000000001" customHeight="1">
      <c r="A745" s="17" t="s">
        <v>605</v>
      </c>
      <c r="B745" s="12">
        <v>148</v>
      </c>
    </row>
    <row r="746" s="5" customFormat="1" ht="17.100000000000001" customHeight="1">
      <c r="A746" s="18" t="s">
        <v>606</v>
      </c>
      <c r="B746" s="12">
        <v>5</v>
      </c>
    </row>
    <row r="747" s="5" customFormat="1" ht="17.100000000000001" customHeight="1">
      <c r="A747" s="17" t="s">
        <v>607</v>
      </c>
      <c r="B747" s="12">
        <v>5</v>
      </c>
    </row>
    <row r="748" s="5" customFormat="1" ht="17.100000000000001" customHeight="1">
      <c r="A748" s="18" t="s">
        <v>608</v>
      </c>
      <c r="B748" s="12">
        <v>1697</v>
      </c>
    </row>
    <row r="749" s="5" customFormat="1" ht="17.100000000000001" customHeight="1">
      <c r="A749" s="17" t="s">
        <v>609</v>
      </c>
      <c r="B749" s="12">
        <v>1697</v>
      </c>
    </row>
    <row r="750" s="5" customFormat="1" ht="17.100000000000001" customHeight="1">
      <c r="A750" s="17" t="s">
        <v>610</v>
      </c>
      <c r="B750" s="12">
        <v>21512</v>
      </c>
    </row>
    <row r="751" s="5" customFormat="1" ht="17.100000000000001" customHeight="1">
      <c r="A751" s="18" t="s">
        <v>611</v>
      </c>
      <c r="B751" s="12">
        <v>867</v>
      </c>
    </row>
    <row r="752" s="5" customFormat="1" ht="17.100000000000001" customHeight="1">
      <c r="A752" s="18" t="s">
        <v>68</v>
      </c>
      <c r="B752" s="12">
        <v>558</v>
      </c>
    </row>
    <row r="753" s="5" customFormat="1" ht="17.100000000000001" customHeight="1">
      <c r="A753" s="18" t="s">
        <v>69</v>
      </c>
      <c r="B753" s="12">
        <v>216</v>
      </c>
    </row>
    <row r="754" s="5" customFormat="1" ht="17.100000000000001" customHeight="1">
      <c r="A754" s="18" t="s">
        <v>70</v>
      </c>
      <c r="B754" s="12">
        <v>0</v>
      </c>
    </row>
    <row r="755" s="5" customFormat="1" ht="17.100000000000001" customHeight="1">
      <c r="A755" s="18" t="s">
        <v>612</v>
      </c>
      <c r="B755" s="12">
        <v>0</v>
      </c>
    </row>
    <row r="756" s="5" customFormat="1" ht="17.100000000000001" customHeight="1">
      <c r="A756" s="18" t="s">
        <v>613</v>
      </c>
      <c r="B756" s="12">
        <v>0</v>
      </c>
    </row>
    <row r="757" s="5" customFormat="1" ht="17.100000000000001" customHeight="1">
      <c r="A757" s="18" t="s">
        <v>614</v>
      </c>
      <c r="B757" s="12">
        <v>0</v>
      </c>
    </row>
    <row r="758" s="5" customFormat="1" ht="17.100000000000001" customHeight="1">
      <c r="A758" s="18" t="s">
        <v>615</v>
      </c>
      <c r="B758" s="12">
        <v>0</v>
      </c>
    </row>
    <row r="759" s="5" customFormat="1" ht="17.100000000000001" customHeight="1">
      <c r="A759" s="18" t="s">
        <v>616</v>
      </c>
      <c r="B759" s="12">
        <v>0</v>
      </c>
    </row>
    <row r="760" s="5" customFormat="1" ht="17.100000000000001" customHeight="1">
      <c r="A760" s="17" t="s">
        <v>617</v>
      </c>
      <c r="B760" s="12">
        <v>93</v>
      </c>
    </row>
    <row r="761" s="5" customFormat="1" ht="17.100000000000001" customHeight="1">
      <c r="A761" s="18" t="s">
        <v>618</v>
      </c>
      <c r="B761" s="12">
        <v>467</v>
      </c>
    </row>
    <row r="762" s="5" customFormat="1" ht="17.100000000000001" customHeight="1">
      <c r="A762" s="18" t="s">
        <v>619</v>
      </c>
      <c r="B762" s="12">
        <v>0</v>
      </c>
    </row>
    <row r="763" s="5" customFormat="1" ht="17.100000000000001" customHeight="1">
      <c r="A763" s="18" t="s">
        <v>620</v>
      </c>
      <c r="B763" s="12">
        <v>0</v>
      </c>
    </row>
    <row r="764" s="5" customFormat="1" ht="17.100000000000001" customHeight="1">
      <c r="A764" s="17" t="s">
        <v>621</v>
      </c>
      <c r="B764" s="12">
        <v>467</v>
      </c>
    </row>
    <row r="765" s="5" customFormat="1" ht="17.100000000000001" customHeight="1">
      <c r="A765" s="18" t="s">
        <v>622</v>
      </c>
      <c r="B765" s="12">
        <v>11375</v>
      </c>
    </row>
    <row r="766" s="5" customFormat="1" ht="17.100000000000001" customHeight="1">
      <c r="A766" s="18" t="s">
        <v>623</v>
      </c>
      <c r="B766" s="12">
        <v>1282</v>
      </c>
    </row>
    <row r="767" s="5" customFormat="1" ht="16.899999999999999" customHeight="1">
      <c r="A767" s="18" t="s">
        <v>624</v>
      </c>
      <c r="B767" s="12">
        <v>4266</v>
      </c>
    </row>
    <row r="768" s="5" customFormat="1" ht="17.100000000000001" customHeight="1">
      <c r="A768" s="18" t="s">
        <v>625</v>
      </c>
      <c r="B768" s="12">
        <v>0</v>
      </c>
    </row>
    <row r="769" s="5" customFormat="1" ht="17.100000000000001" customHeight="1">
      <c r="A769" s="18" t="s">
        <v>626</v>
      </c>
      <c r="B769" s="12">
        <v>3800</v>
      </c>
    </row>
    <row r="770" s="5" customFormat="1" ht="17.100000000000001" customHeight="1">
      <c r="A770" s="18" t="s">
        <v>627</v>
      </c>
      <c r="B770" s="12">
        <v>0</v>
      </c>
    </row>
    <row r="771" s="5" customFormat="1" ht="17.100000000000001" customHeight="1">
      <c r="A771" s="18" t="s">
        <v>628</v>
      </c>
      <c r="B771" s="12">
        <v>0</v>
      </c>
    </row>
    <row r="772" s="5" customFormat="1" ht="17.100000000000001" customHeight="1">
      <c r="A772" s="18" t="s">
        <v>629</v>
      </c>
      <c r="B772" s="12">
        <v>0</v>
      </c>
    </row>
    <row r="773" s="5" customFormat="1" ht="17.100000000000001" customHeight="1">
      <c r="A773" s="17" t="s">
        <v>630</v>
      </c>
      <c r="B773" s="12">
        <v>2027</v>
      </c>
    </row>
    <row r="774" s="5" customFormat="1" ht="17.100000000000001" customHeight="1">
      <c r="A774" s="18" t="s">
        <v>631</v>
      </c>
      <c r="B774" s="12">
        <v>84</v>
      </c>
    </row>
    <row r="775" s="5" customFormat="1" ht="17.100000000000001" customHeight="1">
      <c r="A775" s="18" t="s">
        <v>632</v>
      </c>
      <c r="B775" s="12">
        <v>0</v>
      </c>
    </row>
    <row r="776" s="5" customFormat="1" ht="17.100000000000001" customHeight="1">
      <c r="A776" s="18" t="s">
        <v>633</v>
      </c>
      <c r="B776" s="12">
        <v>0</v>
      </c>
    </row>
    <row r="777" s="5" customFormat="1" ht="17.100000000000001" customHeight="1">
      <c r="A777" s="18" t="s">
        <v>634</v>
      </c>
      <c r="B777" s="12">
        <v>0</v>
      </c>
    </row>
    <row r="778" s="5" customFormat="1" ht="17.100000000000001" customHeight="1">
      <c r="A778" s="18" t="s">
        <v>635</v>
      </c>
      <c r="B778" s="12">
        <v>0</v>
      </c>
    </row>
    <row r="779" s="5" customFormat="1" ht="17.100000000000001" customHeight="1">
      <c r="A779" s="18" t="s">
        <v>636</v>
      </c>
      <c r="B779" s="12">
        <v>0</v>
      </c>
    </row>
    <row r="780" s="5" customFormat="1" ht="17.100000000000001" customHeight="1">
      <c r="A780" s="17" t="s">
        <v>637</v>
      </c>
      <c r="B780" s="12">
        <v>84</v>
      </c>
    </row>
    <row r="781" s="5" customFormat="1" ht="17.100000000000001" customHeight="1">
      <c r="A781" s="18" t="s">
        <v>638</v>
      </c>
      <c r="B781" s="12">
        <v>0</v>
      </c>
    </row>
    <row r="782" s="5" customFormat="1" ht="17.100000000000001" customHeight="1">
      <c r="A782" s="18" t="s">
        <v>639</v>
      </c>
      <c r="B782" s="12">
        <v>0</v>
      </c>
    </row>
    <row r="783" s="5" customFormat="1" ht="17.100000000000001" customHeight="1">
      <c r="A783" s="18" t="s">
        <v>640</v>
      </c>
      <c r="B783" s="12">
        <v>0</v>
      </c>
    </row>
    <row r="784" s="5" customFormat="1" ht="17.100000000000001" customHeight="1">
      <c r="A784" s="18" t="s">
        <v>641</v>
      </c>
      <c r="B784" s="12">
        <v>0</v>
      </c>
    </row>
    <row r="785" s="5" customFormat="1" ht="17.100000000000001" customHeight="1">
      <c r="A785" s="18" t="s">
        <v>642</v>
      </c>
      <c r="B785" s="12">
        <v>0</v>
      </c>
    </row>
    <row r="786" s="5" customFormat="1" ht="17.100000000000001" customHeight="1">
      <c r="A786" s="18" t="s">
        <v>643</v>
      </c>
      <c r="B786" s="12">
        <v>0</v>
      </c>
    </row>
    <row r="787" s="5" customFormat="1" ht="17.100000000000001" customHeight="1">
      <c r="A787" s="17" t="s">
        <v>644</v>
      </c>
      <c r="B787" s="12">
        <v>0</v>
      </c>
    </row>
    <row r="788" s="5" customFormat="1" ht="17.100000000000001" customHeight="1">
      <c r="A788" s="18" t="s">
        <v>645</v>
      </c>
      <c r="B788" s="12">
        <v>0</v>
      </c>
    </row>
    <row r="789" s="5" customFormat="1" ht="17.100000000000001" customHeight="1">
      <c r="A789" s="18" t="s">
        <v>646</v>
      </c>
      <c r="B789" s="12">
        <v>0</v>
      </c>
    </row>
    <row r="790" s="5" customFormat="1" ht="17.100000000000001" customHeight="1">
      <c r="A790" s="18" t="s">
        <v>647</v>
      </c>
      <c r="B790" s="12">
        <v>0</v>
      </c>
    </row>
    <row r="791" s="5" customFormat="1" ht="17.100000000000001" customHeight="1">
      <c r="A791" s="18" t="s">
        <v>648</v>
      </c>
      <c r="B791" s="12">
        <v>0</v>
      </c>
    </row>
    <row r="792" s="5" customFormat="1" ht="17.100000000000001" customHeight="1">
      <c r="A792" s="18" t="s">
        <v>649</v>
      </c>
      <c r="B792" s="12">
        <v>0</v>
      </c>
    </row>
    <row r="793" s="5" customFormat="1" ht="17.100000000000001" customHeight="1">
      <c r="A793" s="17" t="s">
        <v>650</v>
      </c>
      <c r="B793" s="12">
        <v>0</v>
      </c>
    </row>
    <row r="794" s="5" customFormat="1" ht="17.100000000000001" customHeight="1">
      <c r="A794" s="18" t="s">
        <v>651</v>
      </c>
      <c r="B794" s="12">
        <v>0</v>
      </c>
    </row>
    <row r="795" s="5" customFormat="1" ht="17.100000000000001" customHeight="1">
      <c r="A795" s="18" t="s">
        <v>652</v>
      </c>
      <c r="B795" s="12">
        <v>0</v>
      </c>
    </row>
    <row r="796" s="5" customFormat="1" ht="17.100000000000001" customHeight="1">
      <c r="A796" s="17" t="s">
        <v>653</v>
      </c>
      <c r="B796" s="12">
        <v>0</v>
      </c>
    </row>
    <row r="797" s="5" customFormat="1" ht="17.100000000000001" customHeight="1">
      <c r="A797" s="18" t="s">
        <v>654</v>
      </c>
      <c r="B797" s="12">
        <v>0</v>
      </c>
    </row>
    <row r="798" s="5" customFormat="1" ht="17.100000000000001" customHeight="1">
      <c r="A798" s="18" t="s">
        <v>655</v>
      </c>
      <c r="B798" s="12">
        <v>0</v>
      </c>
    </row>
    <row r="799" s="5" customFormat="1" ht="17.100000000000001" customHeight="1">
      <c r="A799" s="17" t="s">
        <v>656</v>
      </c>
      <c r="B799" s="12">
        <v>0</v>
      </c>
    </row>
    <row r="800" s="5" customFormat="1" ht="17.100000000000001" customHeight="1">
      <c r="A800" s="18" t="s">
        <v>657</v>
      </c>
      <c r="B800" s="12">
        <v>0</v>
      </c>
    </row>
    <row r="801" s="5" customFormat="1" ht="17.100000000000001" customHeight="1">
      <c r="A801" s="17" t="s">
        <v>658</v>
      </c>
      <c r="B801" s="12">
        <v>0</v>
      </c>
    </row>
    <row r="802" s="5" customFormat="1" ht="17.100000000000001" customHeight="1">
      <c r="A802" s="18" t="s">
        <v>659</v>
      </c>
      <c r="B802" s="12">
        <v>8323</v>
      </c>
    </row>
    <row r="803" s="5" customFormat="1" ht="17.100000000000001" customHeight="1">
      <c r="A803" s="17" t="s">
        <v>660</v>
      </c>
      <c r="B803" s="12">
        <v>8323</v>
      </c>
    </row>
    <row r="804" s="5" customFormat="1" ht="17.100000000000001" customHeight="1">
      <c r="A804" s="18" t="s">
        <v>661</v>
      </c>
      <c r="B804" s="12">
        <v>215</v>
      </c>
    </row>
    <row r="805" s="5" customFormat="1" ht="17.100000000000001" customHeight="1">
      <c r="A805" s="18" t="s">
        <v>662</v>
      </c>
      <c r="B805" s="12">
        <v>0</v>
      </c>
    </row>
    <row r="806" s="5" customFormat="1" ht="17.100000000000001" customHeight="1">
      <c r="A806" s="18" t="s">
        <v>663</v>
      </c>
      <c r="B806" s="12">
        <v>0</v>
      </c>
    </row>
    <row r="807" s="5" customFormat="1" ht="17.100000000000001" customHeight="1">
      <c r="A807" s="18" t="s">
        <v>664</v>
      </c>
      <c r="B807" s="12">
        <v>215</v>
      </c>
    </row>
    <row r="808" s="5" customFormat="1" ht="17.100000000000001" customHeight="1">
      <c r="A808" s="18" t="s">
        <v>665</v>
      </c>
      <c r="B808" s="12">
        <v>0</v>
      </c>
    </row>
    <row r="809" s="5" customFormat="1" ht="17.100000000000001" customHeight="1">
      <c r="A809" s="17" t="s">
        <v>666</v>
      </c>
      <c r="B809" s="12">
        <v>0</v>
      </c>
    </row>
    <row r="810" s="5" customFormat="1" ht="17.100000000000001" customHeight="1">
      <c r="A810" s="18" t="s">
        <v>667</v>
      </c>
      <c r="B810" s="12">
        <v>0</v>
      </c>
    </row>
    <row r="811" s="5" customFormat="1" ht="17.100000000000001" customHeight="1">
      <c r="A811" s="17" t="s">
        <v>668</v>
      </c>
      <c r="B811" s="12">
        <v>0</v>
      </c>
    </row>
    <row r="812" s="5" customFormat="1" ht="17.100000000000001" customHeight="1">
      <c r="A812" s="18" t="s">
        <v>669</v>
      </c>
      <c r="B812" s="12">
        <v>0</v>
      </c>
    </row>
    <row r="813" s="5" customFormat="1" ht="17.100000000000001" customHeight="1">
      <c r="A813" s="17" t="s">
        <v>670</v>
      </c>
      <c r="B813" s="12">
        <v>0</v>
      </c>
    </row>
    <row r="814" s="5" customFormat="1" ht="17.100000000000001" customHeight="1">
      <c r="A814" s="18" t="s">
        <v>671</v>
      </c>
      <c r="B814" s="12">
        <v>1</v>
      </c>
    </row>
    <row r="815" s="5" customFormat="1" ht="17.100000000000001" customHeight="1">
      <c r="A815" s="18" t="s">
        <v>68</v>
      </c>
      <c r="B815" s="12">
        <v>0</v>
      </c>
    </row>
    <row r="816" s="5" customFormat="1" ht="17.100000000000001" customHeight="1">
      <c r="A816" s="18" t="s">
        <v>69</v>
      </c>
      <c r="B816" s="12">
        <v>0</v>
      </c>
    </row>
    <row r="817" s="5" customFormat="1" ht="17.100000000000001" customHeight="1">
      <c r="A817" s="18" t="s">
        <v>70</v>
      </c>
      <c r="B817" s="12">
        <v>0</v>
      </c>
    </row>
    <row r="818" s="5" customFormat="1" ht="17.100000000000001" customHeight="1">
      <c r="A818" s="18" t="s">
        <v>672</v>
      </c>
      <c r="B818" s="12">
        <v>0</v>
      </c>
    </row>
    <row r="819" s="5" customFormat="1" ht="17.100000000000001" customHeight="1">
      <c r="A819" s="18" t="s">
        <v>673</v>
      </c>
      <c r="B819" s="12">
        <v>1</v>
      </c>
    </row>
    <row r="820" s="5" customFormat="1" ht="17.100000000000001" customHeight="1">
      <c r="A820" s="18" t="s">
        <v>674</v>
      </c>
      <c r="B820" s="12">
        <v>0</v>
      </c>
    </row>
    <row r="821" s="5" customFormat="1" ht="17.100000000000001" customHeight="1">
      <c r="A821" s="18" t="s">
        <v>109</v>
      </c>
      <c r="B821" s="12">
        <v>0</v>
      </c>
    </row>
    <row r="822" s="5" customFormat="1" ht="17.100000000000001" customHeight="1">
      <c r="A822" s="18" t="s">
        <v>675</v>
      </c>
      <c r="B822" s="12">
        <v>0</v>
      </c>
    </row>
    <row r="823" s="5" customFormat="1" ht="17.100000000000001" customHeight="1">
      <c r="A823" s="18" t="s">
        <v>77</v>
      </c>
      <c r="B823" s="12">
        <v>0</v>
      </c>
    </row>
    <row r="824" s="5" customFormat="1" ht="17.100000000000001" customHeight="1">
      <c r="A824" s="17" t="s">
        <v>676</v>
      </c>
      <c r="B824" s="12">
        <v>0</v>
      </c>
    </row>
    <row r="825" s="5" customFormat="1" ht="17.100000000000001" customHeight="1">
      <c r="A825" s="18" t="s">
        <v>677</v>
      </c>
      <c r="B825" s="12">
        <v>180</v>
      </c>
    </row>
    <row r="826" s="5" customFormat="1" ht="17.100000000000001" customHeight="1">
      <c r="A826" s="17" t="s">
        <v>678</v>
      </c>
      <c r="B826" s="12">
        <v>180</v>
      </c>
    </row>
    <row r="827" s="5" customFormat="1" ht="17.100000000000001" customHeight="1">
      <c r="A827" s="17" t="s">
        <v>679</v>
      </c>
      <c r="B827" s="12">
        <v>54018</v>
      </c>
    </row>
    <row r="828" s="5" customFormat="1" ht="17.100000000000001" customHeight="1">
      <c r="A828" s="18" t="s">
        <v>680</v>
      </c>
      <c r="B828" s="12">
        <v>3951</v>
      </c>
    </row>
    <row r="829" s="5" customFormat="1" ht="17.100000000000001" customHeight="1">
      <c r="A829" s="18" t="s">
        <v>68</v>
      </c>
      <c r="B829" s="12">
        <v>1369</v>
      </c>
    </row>
    <row r="830" s="5" customFormat="1" ht="17.100000000000001" customHeight="1">
      <c r="A830" s="18" t="s">
        <v>69</v>
      </c>
      <c r="B830" s="12">
        <v>94</v>
      </c>
    </row>
    <row r="831" s="5" customFormat="1" ht="17.100000000000001" customHeight="1">
      <c r="A831" s="18" t="s">
        <v>70</v>
      </c>
      <c r="B831" s="12">
        <v>0</v>
      </c>
    </row>
    <row r="832" s="5" customFormat="1" ht="17.100000000000001" customHeight="1">
      <c r="A832" s="18" t="s">
        <v>681</v>
      </c>
      <c r="B832" s="12">
        <v>1233</v>
      </c>
    </row>
    <row r="833" s="5" customFormat="1" ht="17.100000000000001" customHeight="1">
      <c r="A833" s="18" t="s">
        <v>682</v>
      </c>
      <c r="B833" s="12">
        <v>0</v>
      </c>
    </row>
    <row r="834" s="5" customFormat="1" ht="17.100000000000001" customHeight="1">
      <c r="A834" s="18" t="s">
        <v>683</v>
      </c>
      <c r="B834" s="12">
        <v>0</v>
      </c>
    </row>
    <row r="835" s="5" customFormat="1" ht="17.100000000000001" customHeight="1">
      <c r="A835" s="18" t="s">
        <v>684</v>
      </c>
      <c r="B835" s="12">
        <v>0</v>
      </c>
    </row>
    <row r="836" s="5" customFormat="1" ht="17.100000000000001" customHeight="1">
      <c r="A836" s="18" t="s">
        <v>685</v>
      </c>
      <c r="B836" s="12">
        <v>393</v>
      </c>
    </row>
    <row r="837" s="5" customFormat="1" ht="17.100000000000001" customHeight="1">
      <c r="A837" s="18" t="s">
        <v>686</v>
      </c>
      <c r="B837" s="12">
        <v>0</v>
      </c>
    </row>
    <row r="838" s="5" customFormat="1" ht="17.100000000000001" customHeight="1">
      <c r="A838" s="17" t="s">
        <v>687</v>
      </c>
      <c r="B838" s="12">
        <v>862</v>
      </c>
    </row>
    <row r="839" s="5" customFormat="1" ht="17.100000000000001" customHeight="1">
      <c r="A839" s="18" t="s">
        <v>688</v>
      </c>
      <c r="B839" s="12">
        <v>202</v>
      </c>
    </row>
    <row r="840" s="5" customFormat="1" ht="17.100000000000001" customHeight="1">
      <c r="A840" s="17" t="s">
        <v>689</v>
      </c>
      <c r="B840" s="12">
        <v>202</v>
      </c>
    </row>
    <row r="841" s="5" customFormat="1" ht="17.100000000000001" customHeight="1">
      <c r="A841" s="18" t="s">
        <v>690</v>
      </c>
      <c r="B841" s="12">
        <v>41470</v>
      </c>
    </row>
    <row r="842" s="5" customFormat="1" ht="17.100000000000001" customHeight="1">
      <c r="A842" s="18" t="s">
        <v>691</v>
      </c>
      <c r="B842" s="12">
        <v>0</v>
      </c>
    </row>
    <row r="843" s="5" customFormat="1" ht="17.100000000000001" customHeight="1">
      <c r="A843" s="17" t="s">
        <v>692</v>
      </c>
      <c r="B843" s="12">
        <v>41470</v>
      </c>
    </row>
    <row r="844" s="5" customFormat="1" ht="17.100000000000001" customHeight="1">
      <c r="A844" s="18" t="s">
        <v>693</v>
      </c>
      <c r="B844" s="12">
        <v>7086</v>
      </c>
    </row>
    <row r="845" s="5" customFormat="1" ht="17.100000000000001" customHeight="1">
      <c r="A845" s="17" t="s">
        <v>694</v>
      </c>
      <c r="B845" s="12">
        <v>7086</v>
      </c>
    </row>
    <row r="846" s="5" customFormat="1" ht="17.100000000000001" customHeight="1">
      <c r="A846" s="18" t="s">
        <v>695</v>
      </c>
      <c r="B846" s="12">
        <v>817</v>
      </c>
    </row>
    <row r="847" s="5" customFormat="1" ht="17.100000000000001" customHeight="1">
      <c r="A847" s="17" t="s">
        <v>696</v>
      </c>
      <c r="B847" s="12">
        <v>817</v>
      </c>
    </row>
    <row r="848" s="5" customFormat="1" ht="17.100000000000001" customHeight="1">
      <c r="A848" s="18" t="s">
        <v>697</v>
      </c>
      <c r="B848" s="12">
        <v>492</v>
      </c>
    </row>
    <row r="849" s="5" customFormat="1" ht="17.100000000000001" customHeight="1">
      <c r="A849" s="17" t="s">
        <v>698</v>
      </c>
      <c r="B849" s="12">
        <v>492</v>
      </c>
    </row>
    <row r="850" s="5" customFormat="1" ht="17.100000000000001" customHeight="1">
      <c r="A850" s="17" t="s">
        <v>699</v>
      </c>
      <c r="B850" s="12">
        <v>16978</v>
      </c>
    </row>
    <row r="851" s="5" customFormat="1" ht="17.100000000000001" customHeight="1">
      <c r="A851" s="18" t="s">
        <v>700</v>
      </c>
      <c r="B851" s="12">
        <v>5312</v>
      </c>
    </row>
    <row r="852" s="5" customFormat="1" ht="17.100000000000001" customHeight="1">
      <c r="A852" s="18" t="s">
        <v>68</v>
      </c>
      <c r="B852" s="12">
        <v>1265</v>
      </c>
    </row>
    <row r="853" s="5" customFormat="1" ht="17.100000000000001" customHeight="1">
      <c r="A853" s="18" t="s">
        <v>69</v>
      </c>
      <c r="B853" s="12">
        <v>24</v>
      </c>
    </row>
    <row r="854" s="5" customFormat="1" ht="17.100000000000001" customHeight="1">
      <c r="A854" s="18" t="s">
        <v>70</v>
      </c>
      <c r="B854" s="12">
        <v>0</v>
      </c>
    </row>
    <row r="855" s="5" customFormat="1" ht="17.100000000000001" customHeight="1">
      <c r="A855" s="18" t="s">
        <v>77</v>
      </c>
      <c r="B855" s="12">
        <v>0</v>
      </c>
    </row>
    <row r="856" s="5" customFormat="1" ht="17.100000000000001" customHeight="1">
      <c r="A856" s="18" t="s">
        <v>701</v>
      </c>
      <c r="B856" s="12">
        <v>0</v>
      </c>
    </row>
    <row r="857" s="5" customFormat="1" ht="17.100000000000001" customHeight="1">
      <c r="A857" s="18" t="s">
        <v>702</v>
      </c>
      <c r="B857" s="12">
        <v>78</v>
      </c>
    </row>
    <row r="858" s="5" customFormat="1" ht="17.100000000000001" customHeight="1">
      <c r="A858" s="18" t="s">
        <v>703</v>
      </c>
      <c r="B858" s="12">
        <v>437</v>
      </c>
    </row>
    <row r="859" s="5" customFormat="1" ht="17.100000000000001" customHeight="1">
      <c r="A859" s="18" t="s">
        <v>704</v>
      </c>
      <c r="B859" s="12">
        <v>44</v>
      </c>
    </row>
    <row r="860" s="5" customFormat="1" ht="17.100000000000001" customHeight="1">
      <c r="A860" s="18" t="s">
        <v>705</v>
      </c>
      <c r="B860" s="12">
        <v>25</v>
      </c>
    </row>
    <row r="861" s="5" customFormat="1" ht="17.100000000000001" customHeight="1">
      <c r="A861" s="18" t="s">
        <v>706</v>
      </c>
      <c r="B861" s="12">
        <v>20</v>
      </c>
    </row>
    <row r="862" s="5" customFormat="1" ht="17.100000000000001" customHeight="1">
      <c r="A862" s="18" t="s">
        <v>707</v>
      </c>
      <c r="B862" s="12">
        <v>107</v>
      </c>
    </row>
    <row r="863" s="5" customFormat="1" ht="17.100000000000001" customHeight="1">
      <c r="A863" s="18" t="s">
        <v>708</v>
      </c>
      <c r="B863" s="12">
        <v>0</v>
      </c>
    </row>
    <row r="864" s="5" customFormat="1" ht="17.100000000000001" customHeight="1">
      <c r="A864" s="18" t="s">
        <v>709</v>
      </c>
      <c r="B864" s="12">
        <v>20</v>
      </c>
    </row>
    <row r="865" s="5" customFormat="1" ht="17.100000000000001" customHeight="1">
      <c r="A865" s="18" t="s">
        <v>710</v>
      </c>
      <c r="B865" s="12">
        <v>0</v>
      </c>
    </row>
    <row r="866" s="5" customFormat="1" ht="17.100000000000001" customHeight="1">
      <c r="A866" s="18" t="s">
        <v>711</v>
      </c>
      <c r="B866" s="12">
        <v>0</v>
      </c>
    </row>
    <row r="867" s="5" customFormat="1" ht="17.100000000000001" customHeight="1">
      <c r="A867" s="18" t="s">
        <v>712</v>
      </c>
      <c r="B867" s="12">
        <v>739</v>
      </c>
    </row>
    <row r="868" s="5" customFormat="1" ht="17.100000000000001" customHeight="1">
      <c r="A868" s="18" t="s">
        <v>713</v>
      </c>
      <c r="B868" s="12">
        <v>250</v>
      </c>
    </row>
    <row r="869" s="5" customFormat="1" ht="17.100000000000001" customHeight="1">
      <c r="A869" s="18" t="s">
        <v>714</v>
      </c>
      <c r="B869" s="12">
        <v>141</v>
      </c>
    </row>
    <row r="870" s="5" customFormat="1" ht="17.100000000000001" customHeight="1">
      <c r="A870" s="18" t="s">
        <v>715</v>
      </c>
      <c r="B870" s="12">
        <v>0</v>
      </c>
    </row>
    <row r="871" s="5" customFormat="1" ht="17.100000000000001" customHeight="1">
      <c r="A871" s="18" t="s">
        <v>716</v>
      </c>
      <c r="B871" s="12">
        <v>17</v>
      </c>
    </row>
    <row r="872" s="5" customFormat="1" ht="16.899999999999999" customHeight="1">
      <c r="A872" s="18" t="s">
        <v>717</v>
      </c>
      <c r="B872" s="12">
        <v>0</v>
      </c>
    </row>
    <row r="873" s="5" customFormat="1" ht="17.100000000000001" customHeight="1">
      <c r="A873" s="18" t="s">
        <v>718</v>
      </c>
      <c r="B873" s="12">
        <v>40</v>
      </c>
    </row>
    <row r="874" s="5" customFormat="1" ht="17.100000000000001" customHeight="1">
      <c r="A874" s="18" t="s">
        <v>719</v>
      </c>
      <c r="B874" s="12">
        <v>24</v>
      </c>
    </row>
    <row r="875" s="5" customFormat="1" ht="17.100000000000001" customHeight="1">
      <c r="A875" s="18" t="s">
        <v>720</v>
      </c>
      <c r="B875" s="12">
        <v>0</v>
      </c>
    </row>
    <row r="876" s="5" customFormat="1" ht="17.100000000000001" customHeight="1">
      <c r="A876" s="17" t="s">
        <v>721</v>
      </c>
      <c r="B876" s="12">
        <v>2081</v>
      </c>
    </row>
    <row r="877" s="5" customFormat="1" ht="17.100000000000001" customHeight="1">
      <c r="A877" s="18" t="s">
        <v>722</v>
      </c>
      <c r="B877" s="12">
        <v>2155</v>
      </c>
    </row>
    <row r="878" s="5" customFormat="1" ht="17.100000000000001" customHeight="1">
      <c r="A878" s="18" t="s">
        <v>68</v>
      </c>
      <c r="B878" s="12">
        <v>27</v>
      </c>
    </row>
    <row r="879" s="5" customFormat="1" ht="17.100000000000001" customHeight="1">
      <c r="A879" s="18" t="s">
        <v>69</v>
      </c>
      <c r="B879" s="12">
        <v>0</v>
      </c>
    </row>
    <row r="880" s="5" customFormat="1" ht="17.100000000000001" customHeight="1">
      <c r="A880" s="18" t="s">
        <v>70</v>
      </c>
      <c r="B880" s="12">
        <v>0</v>
      </c>
    </row>
    <row r="881" s="5" customFormat="1" ht="17.100000000000001" customHeight="1">
      <c r="A881" s="18" t="s">
        <v>723</v>
      </c>
      <c r="B881" s="12">
        <v>855</v>
      </c>
    </row>
    <row r="882" s="5" customFormat="1" ht="17.100000000000001" customHeight="1">
      <c r="A882" s="18" t="s">
        <v>724</v>
      </c>
      <c r="B882" s="12">
        <v>671</v>
      </c>
    </row>
    <row r="883" s="5" customFormat="1" ht="17.100000000000001" customHeight="1">
      <c r="A883" s="18" t="s">
        <v>725</v>
      </c>
      <c r="B883" s="12">
        <v>48</v>
      </c>
    </row>
    <row r="884" s="5" customFormat="1" ht="17.100000000000001" customHeight="1">
      <c r="A884" s="18" t="s">
        <v>726</v>
      </c>
      <c r="B884" s="12">
        <v>223</v>
      </c>
    </row>
    <row r="885" s="5" customFormat="1" ht="17.100000000000001" customHeight="1">
      <c r="A885" s="18" t="s">
        <v>727</v>
      </c>
      <c r="B885" s="12">
        <v>62</v>
      </c>
    </row>
    <row r="886" s="5" customFormat="1" ht="17.100000000000001" customHeight="1">
      <c r="A886" s="18" t="s">
        <v>728</v>
      </c>
      <c r="B886" s="12">
        <v>0</v>
      </c>
    </row>
    <row r="887" s="5" customFormat="1" ht="17.100000000000001" customHeight="1">
      <c r="A887" s="18" t="s">
        <v>729</v>
      </c>
      <c r="B887" s="12">
        <v>0</v>
      </c>
    </row>
    <row r="888" s="5" customFormat="1" ht="17.100000000000001" customHeight="1">
      <c r="A888" s="18" t="s">
        <v>730</v>
      </c>
      <c r="B888" s="12">
        <v>0</v>
      </c>
    </row>
    <row r="889" s="5" customFormat="1" ht="17.100000000000001" customHeight="1">
      <c r="A889" s="18" t="s">
        <v>731</v>
      </c>
      <c r="B889" s="12">
        <v>0</v>
      </c>
    </row>
    <row r="890" s="5" customFormat="1" ht="17.100000000000001" customHeight="1">
      <c r="A890" s="18" t="s">
        <v>732</v>
      </c>
      <c r="B890" s="12">
        <v>0</v>
      </c>
    </row>
    <row r="891" s="5" customFormat="1" ht="17.100000000000001" customHeight="1">
      <c r="A891" s="18" t="s">
        <v>733</v>
      </c>
      <c r="B891" s="12">
        <v>0</v>
      </c>
    </row>
    <row r="892" s="5" customFormat="1" ht="17.100000000000001" customHeight="1">
      <c r="A892" s="18" t="s">
        <v>734</v>
      </c>
      <c r="B892" s="12">
        <v>0</v>
      </c>
    </row>
    <row r="893" s="5" customFormat="1" ht="17.100000000000001" customHeight="1">
      <c r="A893" s="18" t="s">
        <v>735</v>
      </c>
      <c r="B893" s="12">
        <v>0</v>
      </c>
    </row>
    <row r="894" s="5" customFormat="1" ht="17.100000000000001" customHeight="1">
      <c r="A894" s="18" t="s">
        <v>736</v>
      </c>
      <c r="B894" s="12">
        <v>0</v>
      </c>
    </row>
    <row r="895" s="5" customFormat="1" ht="17.100000000000001" customHeight="1">
      <c r="A895" s="18" t="s">
        <v>737</v>
      </c>
      <c r="B895" s="12">
        <v>33</v>
      </c>
    </row>
    <row r="896" s="5" customFormat="1" ht="17.100000000000001" customHeight="1">
      <c r="A896" s="18" t="s">
        <v>738</v>
      </c>
      <c r="B896" s="12">
        <v>0</v>
      </c>
    </row>
    <row r="897" s="5" customFormat="1" ht="17.100000000000001" customHeight="1">
      <c r="A897" s="18" t="s">
        <v>707</v>
      </c>
      <c r="B897" s="12">
        <v>0</v>
      </c>
    </row>
    <row r="898" s="5" customFormat="1" ht="17.100000000000001" customHeight="1">
      <c r="A898" s="17" t="s">
        <v>739</v>
      </c>
      <c r="B898" s="12">
        <v>236</v>
      </c>
    </row>
    <row r="899" s="5" customFormat="1" ht="17.100000000000001" customHeight="1">
      <c r="A899" s="18" t="s">
        <v>740</v>
      </c>
      <c r="B899" s="12">
        <v>5189</v>
      </c>
    </row>
    <row r="900" s="5" customFormat="1" ht="17.100000000000001" customHeight="1">
      <c r="A900" s="18" t="s">
        <v>68</v>
      </c>
      <c r="B900" s="12">
        <v>409</v>
      </c>
    </row>
    <row r="901" s="5" customFormat="1" ht="17.100000000000001" customHeight="1">
      <c r="A901" s="18" t="s">
        <v>69</v>
      </c>
      <c r="B901" s="12">
        <v>0</v>
      </c>
    </row>
    <row r="902" s="5" customFormat="1" ht="17.100000000000001" customHeight="1">
      <c r="A902" s="18" t="s">
        <v>70</v>
      </c>
      <c r="B902" s="12">
        <v>0</v>
      </c>
    </row>
    <row r="903" s="5" customFormat="1" ht="17.100000000000001" customHeight="1">
      <c r="A903" s="18" t="s">
        <v>741</v>
      </c>
      <c r="B903" s="12">
        <v>469</v>
      </c>
    </row>
    <row r="904" s="5" customFormat="1" ht="17.100000000000001" customHeight="1">
      <c r="A904" s="18" t="s">
        <v>742</v>
      </c>
      <c r="B904" s="12">
        <v>1643</v>
      </c>
    </row>
    <row r="905" s="5" customFormat="1" ht="17.100000000000001" customHeight="1">
      <c r="A905" s="18" t="s">
        <v>743</v>
      </c>
      <c r="B905" s="12">
        <v>1716</v>
      </c>
    </row>
    <row r="906" s="5" customFormat="1" ht="17.100000000000001" customHeight="1">
      <c r="A906" s="18" t="s">
        <v>744</v>
      </c>
      <c r="B906" s="12">
        <v>0</v>
      </c>
    </row>
    <row r="907" s="5" customFormat="1" ht="17.100000000000001" customHeight="1">
      <c r="A907" s="18" t="s">
        <v>745</v>
      </c>
      <c r="B907" s="12">
        <v>0</v>
      </c>
    </row>
    <row r="908" s="5" customFormat="1" ht="17.100000000000001" customHeight="1">
      <c r="A908" s="18" t="s">
        <v>746</v>
      </c>
      <c r="B908" s="12">
        <v>77</v>
      </c>
    </row>
    <row r="909" s="5" customFormat="1" ht="17.100000000000001" customHeight="1">
      <c r="A909" s="18" t="s">
        <v>747</v>
      </c>
      <c r="B909" s="12">
        <v>0</v>
      </c>
    </row>
    <row r="910" s="5" customFormat="1" ht="17.100000000000001" customHeight="1">
      <c r="A910" s="18" t="s">
        <v>748</v>
      </c>
      <c r="B910" s="12">
        <v>148</v>
      </c>
    </row>
    <row r="911" s="5" customFormat="1" ht="17.100000000000001" customHeight="1">
      <c r="A911" s="18" t="s">
        <v>749</v>
      </c>
      <c r="B911" s="12">
        <v>0</v>
      </c>
    </row>
    <row r="912" s="5" customFormat="1" ht="17.100000000000001" customHeight="1">
      <c r="A912" s="18" t="s">
        <v>750</v>
      </c>
      <c r="B912" s="12">
        <v>55</v>
      </c>
    </row>
    <row r="913" s="5" customFormat="1" ht="17.100000000000001" customHeight="1">
      <c r="A913" s="18" t="s">
        <v>751</v>
      </c>
      <c r="B913" s="12">
        <v>81</v>
      </c>
    </row>
    <row r="914" s="5" customFormat="1" ht="17.100000000000001" customHeight="1">
      <c r="A914" s="18" t="s">
        <v>752</v>
      </c>
      <c r="B914" s="12">
        <v>0</v>
      </c>
    </row>
    <row r="915" s="5" customFormat="1" ht="17.100000000000001" customHeight="1">
      <c r="A915" s="18" t="s">
        <v>753</v>
      </c>
      <c r="B915" s="12">
        <v>182</v>
      </c>
    </row>
    <row r="916" s="5" customFormat="1" ht="17.100000000000001" customHeight="1">
      <c r="A916" s="18" t="s">
        <v>754</v>
      </c>
      <c r="B916" s="12">
        <v>138</v>
      </c>
    </row>
    <row r="917" s="5" customFormat="1" ht="17.100000000000001" customHeight="1">
      <c r="A917" s="18" t="s">
        <v>755</v>
      </c>
      <c r="B917" s="12">
        <v>0</v>
      </c>
    </row>
    <row r="918" s="5" customFormat="1" ht="17.100000000000001" customHeight="1">
      <c r="A918" s="18" t="s">
        <v>756</v>
      </c>
      <c r="B918" s="12">
        <v>0</v>
      </c>
    </row>
    <row r="919" s="5" customFormat="1" ht="17.100000000000001" customHeight="1">
      <c r="A919" s="18" t="s">
        <v>757</v>
      </c>
      <c r="B919" s="12">
        <v>0</v>
      </c>
    </row>
    <row r="920" s="5" customFormat="1" ht="17.100000000000001" customHeight="1">
      <c r="A920" s="18" t="s">
        <v>758</v>
      </c>
      <c r="B920" s="12">
        <v>0</v>
      </c>
    </row>
    <row r="921" s="5" customFormat="1" ht="17.100000000000001" customHeight="1">
      <c r="A921" s="18" t="s">
        <v>734</v>
      </c>
      <c r="B921" s="12">
        <v>0</v>
      </c>
    </row>
    <row r="922" s="5" customFormat="1" ht="17.100000000000001" customHeight="1">
      <c r="A922" s="18" t="s">
        <v>759</v>
      </c>
      <c r="B922" s="12">
        <v>100</v>
      </c>
    </row>
    <row r="923" s="5" customFormat="1" ht="17.100000000000001" customHeight="1">
      <c r="A923" s="18" t="s">
        <v>760</v>
      </c>
      <c r="B923" s="12">
        <v>143</v>
      </c>
    </row>
    <row r="924" s="5" customFormat="1" ht="16.899999999999999" customHeight="1">
      <c r="A924" s="18" t="s">
        <v>761</v>
      </c>
      <c r="B924" s="12">
        <v>0</v>
      </c>
    </row>
    <row r="925" s="5" customFormat="1" ht="16.899999999999999" customHeight="1">
      <c r="A925" s="18" t="s">
        <v>762</v>
      </c>
      <c r="B925" s="12">
        <v>0</v>
      </c>
    </row>
    <row r="926" s="5" customFormat="1" ht="17.100000000000001" customHeight="1">
      <c r="A926" s="17" t="s">
        <v>763</v>
      </c>
      <c r="B926" s="12">
        <v>28</v>
      </c>
    </row>
    <row r="927" s="5" customFormat="1" ht="17.100000000000001" customHeight="1">
      <c r="A927" s="18" t="s">
        <v>764</v>
      </c>
      <c r="B927" s="12">
        <v>385</v>
      </c>
    </row>
    <row r="928" s="5" customFormat="1" ht="17.100000000000001" customHeight="1">
      <c r="A928" s="18" t="s">
        <v>68</v>
      </c>
      <c r="B928" s="12">
        <v>266</v>
      </c>
    </row>
    <row r="929" s="5" customFormat="1" ht="17.100000000000001" customHeight="1">
      <c r="A929" s="18" t="s">
        <v>69</v>
      </c>
      <c r="B929" s="12">
        <v>79</v>
      </c>
    </row>
    <row r="930" s="5" customFormat="1" ht="17.100000000000001" customHeight="1">
      <c r="A930" s="18" t="s">
        <v>70</v>
      </c>
      <c r="B930" s="12">
        <v>0</v>
      </c>
    </row>
    <row r="931" s="5" customFormat="1" ht="17.100000000000001" customHeight="1">
      <c r="A931" s="18" t="s">
        <v>765</v>
      </c>
      <c r="B931" s="12">
        <v>40</v>
      </c>
    </row>
    <row r="932" s="5" customFormat="1" ht="17.100000000000001" customHeight="1">
      <c r="A932" s="18" t="s">
        <v>766</v>
      </c>
      <c r="B932" s="12">
        <v>0</v>
      </c>
    </row>
    <row r="933" s="5" customFormat="1" ht="17.100000000000001" customHeight="1">
      <c r="A933" s="18" t="s">
        <v>767</v>
      </c>
      <c r="B933" s="12">
        <v>0</v>
      </c>
    </row>
    <row r="934" s="5" customFormat="1" ht="17.100000000000001" customHeight="1">
      <c r="A934" s="18" t="s">
        <v>768</v>
      </c>
      <c r="B934" s="12">
        <v>0</v>
      </c>
    </row>
    <row r="935" s="5" customFormat="1" ht="17.100000000000001" customHeight="1">
      <c r="A935" s="18" t="s">
        <v>769</v>
      </c>
      <c r="B935" s="12">
        <v>0</v>
      </c>
    </row>
    <row r="936" s="5" customFormat="1" ht="17.100000000000001" customHeight="1">
      <c r="A936" s="18" t="s">
        <v>77</v>
      </c>
      <c r="B936" s="12">
        <v>0</v>
      </c>
    </row>
    <row r="937" s="5" customFormat="1" ht="17.100000000000001" customHeight="1">
      <c r="A937" s="17" t="s">
        <v>770</v>
      </c>
      <c r="B937" s="12">
        <v>0</v>
      </c>
    </row>
    <row r="938" s="5" customFormat="1" ht="17.100000000000001" customHeight="1">
      <c r="A938" s="18" t="s">
        <v>771</v>
      </c>
      <c r="B938" s="12">
        <v>15</v>
      </c>
    </row>
    <row r="939" s="5" customFormat="1" ht="17.100000000000001" customHeight="1">
      <c r="A939" s="18" t="s">
        <v>772</v>
      </c>
      <c r="B939" s="12">
        <v>0</v>
      </c>
    </row>
    <row r="940" s="5" customFormat="1" ht="17.100000000000001" customHeight="1">
      <c r="A940" s="18" t="s">
        <v>773</v>
      </c>
      <c r="B940" s="12">
        <v>0</v>
      </c>
    </row>
    <row r="941" s="5" customFormat="1" ht="17.100000000000001" customHeight="1">
      <c r="A941" s="18" t="s">
        <v>774</v>
      </c>
      <c r="B941" s="12">
        <v>0</v>
      </c>
    </row>
    <row r="942" s="5" customFormat="1" ht="17.100000000000001" customHeight="1">
      <c r="A942" s="18" t="s">
        <v>775</v>
      </c>
      <c r="B942" s="12">
        <v>0</v>
      </c>
    </row>
    <row r="943" s="5" customFormat="1" ht="17.100000000000001" customHeight="1">
      <c r="A943" s="18" t="s">
        <v>776</v>
      </c>
      <c r="B943" s="12">
        <v>0</v>
      </c>
    </row>
    <row r="944" s="5" customFormat="1" ht="17.100000000000001" customHeight="1">
      <c r="A944" s="17" t="s">
        <v>777</v>
      </c>
      <c r="B944" s="12">
        <v>15</v>
      </c>
    </row>
    <row r="945" s="5" customFormat="1" ht="17.100000000000001" customHeight="1">
      <c r="A945" s="18" t="s">
        <v>778</v>
      </c>
      <c r="B945" s="12">
        <v>3357</v>
      </c>
    </row>
    <row r="946" s="5" customFormat="1" ht="17.100000000000001" customHeight="1">
      <c r="A946" s="18" t="s">
        <v>779</v>
      </c>
      <c r="B946" s="12">
        <v>0</v>
      </c>
    </row>
    <row r="947" s="5" customFormat="1" ht="17.100000000000001" customHeight="1">
      <c r="A947" s="18" t="s">
        <v>780</v>
      </c>
      <c r="B947" s="12">
        <v>0</v>
      </c>
    </row>
    <row r="948" s="5" customFormat="1" ht="17.100000000000001" customHeight="1">
      <c r="A948" s="18" t="s">
        <v>781</v>
      </c>
      <c r="B948" s="12">
        <v>933</v>
      </c>
    </row>
    <row r="949" s="5" customFormat="1" ht="17.100000000000001" customHeight="1">
      <c r="A949" s="18" t="s">
        <v>782</v>
      </c>
      <c r="B949" s="12">
        <v>0</v>
      </c>
    </row>
    <row r="950" s="5" customFormat="1" ht="17.100000000000001" customHeight="1">
      <c r="A950" s="17" t="s">
        <v>783</v>
      </c>
      <c r="B950" s="12">
        <v>2424</v>
      </c>
    </row>
    <row r="951" s="5" customFormat="1" ht="17.100000000000001" customHeight="1">
      <c r="A951" s="18" t="s">
        <v>784</v>
      </c>
      <c r="B951" s="12">
        <v>0</v>
      </c>
    </row>
    <row r="952" s="5" customFormat="1" ht="17.100000000000001" customHeight="1">
      <c r="A952" s="18" t="s">
        <v>785</v>
      </c>
      <c r="B952" s="12">
        <v>0</v>
      </c>
    </row>
    <row r="953" s="5" customFormat="1" ht="17.100000000000001" customHeight="1">
      <c r="A953" s="17" t="s">
        <v>786</v>
      </c>
      <c r="B953" s="12">
        <v>0</v>
      </c>
    </row>
    <row r="954" s="5" customFormat="1" ht="17.100000000000001" customHeight="1">
      <c r="A954" s="18" t="s">
        <v>787</v>
      </c>
      <c r="B954" s="12">
        <v>565</v>
      </c>
    </row>
    <row r="955" s="5" customFormat="1" ht="17.100000000000001" customHeight="1">
      <c r="A955" s="18" t="s">
        <v>788</v>
      </c>
      <c r="B955" s="12">
        <v>0</v>
      </c>
    </row>
    <row r="956" s="5" customFormat="1" ht="17.100000000000001" customHeight="1">
      <c r="A956" s="17" t="s">
        <v>789</v>
      </c>
      <c r="B956" s="12">
        <v>565</v>
      </c>
    </row>
    <row r="957" s="5" customFormat="1" ht="17.100000000000001" customHeight="1">
      <c r="A957" s="17" t="s">
        <v>790</v>
      </c>
      <c r="B957" s="12">
        <v>14077</v>
      </c>
    </row>
    <row r="958" s="5" customFormat="1" ht="17.100000000000001" customHeight="1">
      <c r="A958" s="18" t="s">
        <v>791</v>
      </c>
      <c r="B958" s="12">
        <v>11769</v>
      </c>
    </row>
    <row r="959" s="5" customFormat="1" ht="17.100000000000001" customHeight="1">
      <c r="A959" s="18" t="s">
        <v>68</v>
      </c>
      <c r="B959" s="12">
        <v>1938</v>
      </c>
    </row>
    <row r="960" s="5" customFormat="1" ht="17.100000000000001" customHeight="1">
      <c r="A960" s="18" t="s">
        <v>69</v>
      </c>
      <c r="B960" s="12">
        <v>153</v>
      </c>
    </row>
    <row r="961" s="5" customFormat="1" ht="17.100000000000001" customHeight="1">
      <c r="A961" s="18" t="s">
        <v>70</v>
      </c>
      <c r="B961" s="12">
        <v>0</v>
      </c>
    </row>
    <row r="962" s="5" customFormat="1" ht="17.100000000000001" customHeight="1">
      <c r="A962" s="18" t="s">
        <v>792</v>
      </c>
      <c r="B962" s="12">
        <v>5279</v>
      </c>
    </row>
    <row r="963" s="5" customFormat="1" ht="17.100000000000001" customHeight="1">
      <c r="A963" s="18" t="s">
        <v>793</v>
      </c>
      <c r="B963" s="12">
        <v>0</v>
      </c>
    </row>
    <row r="964" s="5" customFormat="1" ht="17.100000000000001" customHeight="1">
      <c r="A964" s="18" t="s">
        <v>794</v>
      </c>
      <c r="B964" s="12">
        <v>0</v>
      </c>
    </row>
    <row r="965" s="5" customFormat="1" ht="17.100000000000001" customHeight="1">
      <c r="A965" s="18" t="s">
        <v>795</v>
      </c>
      <c r="B965" s="12">
        <v>0</v>
      </c>
    </row>
    <row r="966" s="5" customFormat="1" ht="17.100000000000001" customHeight="1">
      <c r="A966" s="18" t="s">
        <v>796</v>
      </c>
      <c r="B966" s="12">
        <v>0</v>
      </c>
    </row>
    <row r="967" s="5" customFormat="1" ht="17.100000000000001" customHeight="1">
      <c r="A967" s="18" t="s">
        <v>797</v>
      </c>
      <c r="B967" s="12">
        <v>3827</v>
      </c>
    </row>
    <row r="968" s="5" customFormat="1" ht="17.100000000000001" customHeight="1">
      <c r="A968" s="18" t="s">
        <v>798</v>
      </c>
      <c r="B968" s="12">
        <v>0</v>
      </c>
    </row>
    <row r="969" s="5" customFormat="1" ht="17.100000000000001" customHeight="1">
      <c r="A969" s="18" t="s">
        <v>799</v>
      </c>
      <c r="B969" s="12">
        <v>0</v>
      </c>
    </row>
    <row r="970" s="5" customFormat="1" ht="17.100000000000001" customHeight="1">
      <c r="A970" s="18" t="s">
        <v>800</v>
      </c>
      <c r="B970" s="12">
        <v>8</v>
      </c>
    </row>
    <row r="971" s="5" customFormat="1" ht="17.100000000000001" customHeight="1">
      <c r="A971" s="18" t="s">
        <v>801</v>
      </c>
      <c r="B971" s="12">
        <v>0</v>
      </c>
    </row>
    <row r="972" s="5" customFormat="1" ht="17.100000000000001" customHeight="1">
      <c r="A972" s="18" t="s">
        <v>802</v>
      </c>
      <c r="B972" s="12">
        <v>0</v>
      </c>
    </row>
    <row r="973" s="5" customFormat="1" ht="17.100000000000001" customHeight="1">
      <c r="A973" s="18" t="s">
        <v>803</v>
      </c>
      <c r="B973" s="12">
        <v>0</v>
      </c>
    </row>
    <row r="974" s="5" customFormat="1" ht="17.100000000000001" customHeight="1">
      <c r="A974" s="18" t="s">
        <v>804</v>
      </c>
      <c r="B974" s="12">
        <v>0</v>
      </c>
    </row>
    <row r="975" s="5" customFormat="1" ht="17.100000000000001" customHeight="1">
      <c r="A975" s="18" t="s">
        <v>805</v>
      </c>
      <c r="B975" s="12">
        <v>0</v>
      </c>
    </row>
    <row r="976" s="5" customFormat="1" ht="17.100000000000001" customHeight="1">
      <c r="A976" s="18" t="s">
        <v>806</v>
      </c>
      <c r="B976" s="12">
        <v>0</v>
      </c>
    </row>
    <row r="977" s="5" customFormat="1" ht="17.100000000000001" customHeight="1">
      <c r="A977" s="18" t="s">
        <v>807</v>
      </c>
      <c r="B977" s="12">
        <v>108</v>
      </c>
    </row>
    <row r="978" s="5" customFormat="1" ht="17.100000000000001" customHeight="1">
      <c r="A978" s="18" t="s">
        <v>808</v>
      </c>
      <c r="B978" s="12">
        <v>0</v>
      </c>
    </row>
    <row r="979" s="5" customFormat="1" ht="17.100000000000001" customHeight="1">
      <c r="A979" s="17" t="s">
        <v>809</v>
      </c>
      <c r="B979" s="12">
        <v>456</v>
      </c>
    </row>
    <row r="980" s="5" customFormat="1" ht="17.100000000000001" customHeight="1">
      <c r="A980" s="18" t="s">
        <v>810</v>
      </c>
      <c r="B980" s="12">
        <v>0</v>
      </c>
    </row>
    <row r="981" s="5" customFormat="1" ht="17.100000000000001" customHeight="1">
      <c r="A981" s="18" t="s">
        <v>68</v>
      </c>
      <c r="B981" s="12">
        <v>0</v>
      </c>
    </row>
    <row r="982" s="5" customFormat="1" ht="17.100000000000001" customHeight="1">
      <c r="A982" s="18" t="s">
        <v>69</v>
      </c>
      <c r="B982" s="12">
        <v>0</v>
      </c>
    </row>
    <row r="983" s="5" customFormat="1" ht="17.100000000000001" customHeight="1">
      <c r="A983" s="18" t="s">
        <v>70</v>
      </c>
      <c r="B983" s="12">
        <v>0</v>
      </c>
    </row>
    <row r="984" s="5" customFormat="1" ht="17.100000000000001" customHeight="1">
      <c r="A984" s="18" t="s">
        <v>811</v>
      </c>
      <c r="B984" s="12">
        <v>0</v>
      </c>
    </row>
    <row r="985" s="5" customFormat="1" ht="17.100000000000001" customHeight="1">
      <c r="A985" s="18" t="s">
        <v>812</v>
      </c>
      <c r="B985" s="12">
        <v>0</v>
      </c>
    </row>
    <row r="986" s="5" customFormat="1" ht="17.100000000000001" customHeight="1">
      <c r="A986" s="18" t="s">
        <v>813</v>
      </c>
      <c r="B986" s="12">
        <v>0</v>
      </c>
    </row>
    <row r="987" s="5" customFormat="1" ht="17.100000000000001" customHeight="1">
      <c r="A987" s="18" t="s">
        <v>814</v>
      </c>
      <c r="B987" s="12">
        <v>0</v>
      </c>
    </row>
    <row r="988" s="5" customFormat="1" ht="17.100000000000001" customHeight="1">
      <c r="A988" s="18" t="s">
        <v>815</v>
      </c>
      <c r="B988" s="12">
        <v>0</v>
      </c>
    </row>
    <row r="989" s="5" customFormat="1" ht="17.100000000000001" customHeight="1">
      <c r="A989" s="17" t="s">
        <v>816</v>
      </c>
      <c r="B989" s="12">
        <v>0</v>
      </c>
    </row>
    <row r="990" s="5" customFormat="1" ht="17.100000000000001" customHeight="1">
      <c r="A990" s="18" t="s">
        <v>817</v>
      </c>
      <c r="B990" s="12">
        <v>0</v>
      </c>
    </row>
    <row r="991" s="5" customFormat="1" ht="17.100000000000001" customHeight="1">
      <c r="A991" s="18" t="s">
        <v>68</v>
      </c>
      <c r="B991" s="12">
        <v>0</v>
      </c>
    </row>
    <row r="992" s="5" customFormat="1" ht="17.100000000000001" customHeight="1">
      <c r="A992" s="18" t="s">
        <v>69</v>
      </c>
      <c r="B992" s="12">
        <v>0</v>
      </c>
    </row>
    <row r="993" s="5" customFormat="1" ht="17.100000000000001" customHeight="1">
      <c r="A993" s="18" t="s">
        <v>70</v>
      </c>
      <c r="B993" s="12">
        <v>0</v>
      </c>
    </row>
    <row r="994" s="5" customFormat="1" ht="17.100000000000001" customHeight="1">
      <c r="A994" s="18" t="s">
        <v>818</v>
      </c>
      <c r="B994" s="12">
        <v>0</v>
      </c>
    </row>
    <row r="995" s="5" customFormat="1" ht="17.100000000000001" customHeight="1">
      <c r="A995" s="18" t="s">
        <v>819</v>
      </c>
      <c r="B995" s="12">
        <v>0</v>
      </c>
    </row>
    <row r="996" s="5" customFormat="1" ht="17.100000000000001" customHeight="1">
      <c r="A996" s="18" t="s">
        <v>820</v>
      </c>
      <c r="B996" s="12">
        <v>0</v>
      </c>
    </row>
    <row r="997" s="5" customFormat="1" ht="17.100000000000001" customHeight="1">
      <c r="A997" s="18" t="s">
        <v>821</v>
      </c>
      <c r="B997" s="12">
        <v>0</v>
      </c>
    </row>
    <row r="998" s="5" customFormat="1" ht="17.100000000000001" customHeight="1">
      <c r="A998" s="18" t="s">
        <v>822</v>
      </c>
      <c r="B998" s="12">
        <v>0</v>
      </c>
    </row>
    <row r="999" s="5" customFormat="1" ht="17.100000000000001" customHeight="1">
      <c r="A999" s="17" t="s">
        <v>823</v>
      </c>
      <c r="B999" s="12">
        <v>0</v>
      </c>
    </row>
    <row r="1000" s="5" customFormat="1" ht="17.100000000000001" customHeight="1">
      <c r="A1000" s="18" t="s">
        <v>824</v>
      </c>
      <c r="B1000" s="12">
        <v>102</v>
      </c>
    </row>
    <row r="1001" s="5" customFormat="1" ht="17.100000000000001" customHeight="1">
      <c r="A1001" s="18" t="s">
        <v>68</v>
      </c>
      <c r="B1001" s="12">
        <v>60</v>
      </c>
    </row>
    <row r="1002" s="5" customFormat="1" ht="17.100000000000001" customHeight="1">
      <c r="A1002" s="18" t="s">
        <v>69</v>
      </c>
      <c r="B1002" s="12">
        <v>25</v>
      </c>
    </row>
    <row r="1003" s="5" customFormat="1" ht="17.100000000000001" customHeight="1">
      <c r="A1003" s="18" t="s">
        <v>70</v>
      </c>
      <c r="B1003" s="12">
        <v>0</v>
      </c>
    </row>
    <row r="1004" s="5" customFormat="1" ht="17.100000000000001" customHeight="1">
      <c r="A1004" s="18" t="s">
        <v>815</v>
      </c>
      <c r="B1004" s="12">
        <v>17</v>
      </c>
    </row>
    <row r="1005" s="5" customFormat="1" ht="17.100000000000001" customHeight="1">
      <c r="A1005" s="18" t="s">
        <v>825</v>
      </c>
      <c r="B1005" s="12">
        <v>0</v>
      </c>
    </row>
    <row r="1006" s="5" customFormat="1" ht="17.100000000000001" customHeight="1">
      <c r="A1006" s="17" t="s">
        <v>826</v>
      </c>
      <c r="B1006" s="12">
        <v>0</v>
      </c>
    </row>
    <row r="1007" s="5" customFormat="1" ht="17.100000000000001" customHeight="1">
      <c r="A1007" s="18" t="s">
        <v>827</v>
      </c>
      <c r="B1007" s="12">
        <v>0</v>
      </c>
    </row>
    <row r="1008" s="5" customFormat="1" ht="17.100000000000001" customHeight="1">
      <c r="A1008" s="18" t="s">
        <v>828</v>
      </c>
      <c r="B1008" s="12">
        <v>0</v>
      </c>
    </row>
    <row r="1009" s="5" customFormat="1" ht="17.100000000000001" customHeight="1">
      <c r="A1009" s="18" t="s">
        <v>829</v>
      </c>
      <c r="B1009" s="12">
        <v>0</v>
      </c>
    </row>
    <row r="1010" s="5" customFormat="1" ht="17.100000000000001" customHeight="1">
      <c r="A1010" s="18" t="s">
        <v>830</v>
      </c>
      <c r="B1010" s="12">
        <v>0</v>
      </c>
    </row>
    <row r="1011" s="5" customFormat="1" ht="17.100000000000001" customHeight="1">
      <c r="A1011" s="17" t="s">
        <v>831</v>
      </c>
      <c r="B1011" s="12">
        <v>0</v>
      </c>
    </row>
    <row r="1012" s="5" customFormat="1" ht="17.100000000000001" customHeight="1">
      <c r="A1012" s="18" t="s">
        <v>832</v>
      </c>
      <c r="B1012" s="12">
        <v>2206</v>
      </c>
    </row>
    <row r="1013" s="5" customFormat="1" ht="17.100000000000001" customHeight="1">
      <c r="A1013" s="18" t="s">
        <v>833</v>
      </c>
      <c r="B1013" s="12">
        <v>1049</v>
      </c>
    </row>
    <row r="1014" s="5" customFormat="1" ht="17.100000000000001" customHeight="1">
      <c r="A1014" s="17" t="s">
        <v>834</v>
      </c>
      <c r="B1014" s="12">
        <v>1157</v>
      </c>
    </row>
    <row r="1015" s="5" customFormat="1" ht="17.100000000000001" customHeight="1">
      <c r="A1015" s="17" t="s">
        <v>835</v>
      </c>
      <c r="B1015" s="12">
        <v>6860</v>
      </c>
    </row>
    <row r="1016" s="5" customFormat="1" ht="17.100000000000001" customHeight="1">
      <c r="A1016" s="18" t="s">
        <v>836</v>
      </c>
      <c r="B1016" s="12">
        <v>0</v>
      </c>
    </row>
    <row r="1017" s="5" customFormat="1" ht="17.100000000000001" customHeight="1">
      <c r="A1017" s="18" t="s">
        <v>68</v>
      </c>
      <c r="B1017" s="12">
        <v>0</v>
      </c>
    </row>
    <row r="1018" s="5" customFormat="1" ht="17.100000000000001" customHeight="1">
      <c r="A1018" s="18" t="s">
        <v>69</v>
      </c>
      <c r="B1018" s="12">
        <v>0</v>
      </c>
    </row>
    <row r="1019" s="5" customFormat="1" ht="17.100000000000001" customHeight="1">
      <c r="A1019" s="18" t="s">
        <v>70</v>
      </c>
      <c r="B1019" s="12">
        <v>0</v>
      </c>
    </row>
    <row r="1020" s="5" customFormat="1" ht="17.100000000000001" customHeight="1">
      <c r="A1020" s="18" t="s">
        <v>837</v>
      </c>
      <c r="B1020" s="12">
        <v>0</v>
      </c>
    </row>
    <row r="1021" s="5" customFormat="1" ht="17.100000000000001" customHeight="1">
      <c r="A1021" s="18" t="s">
        <v>838</v>
      </c>
      <c r="B1021" s="12">
        <v>0</v>
      </c>
    </row>
    <row r="1022" s="5" customFormat="1" ht="17.100000000000001" customHeight="1">
      <c r="A1022" s="18" t="s">
        <v>839</v>
      </c>
      <c r="B1022" s="12">
        <v>0</v>
      </c>
    </row>
    <row r="1023" s="5" customFormat="1" ht="17.100000000000001" customHeight="1">
      <c r="A1023" s="18" t="s">
        <v>840</v>
      </c>
      <c r="B1023" s="12">
        <v>0</v>
      </c>
    </row>
    <row r="1024" s="5" customFormat="1" ht="17.100000000000001" customHeight="1">
      <c r="A1024" s="18" t="s">
        <v>841</v>
      </c>
      <c r="B1024" s="12">
        <v>0</v>
      </c>
    </row>
    <row r="1025" s="5" customFormat="1" ht="17.100000000000001" customHeight="1">
      <c r="A1025" s="17" t="s">
        <v>842</v>
      </c>
      <c r="B1025" s="12">
        <v>0</v>
      </c>
    </row>
    <row r="1026" s="5" customFormat="1" ht="17.100000000000001" customHeight="1">
      <c r="A1026" s="18" t="s">
        <v>843</v>
      </c>
      <c r="B1026" s="12">
        <v>415</v>
      </c>
    </row>
    <row r="1027" s="5" customFormat="1" ht="17.100000000000001" customHeight="1">
      <c r="A1027" s="18" t="s">
        <v>68</v>
      </c>
      <c r="B1027" s="12">
        <v>0</v>
      </c>
    </row>
    <row r="1028" s="5" customFormat="1" ht="17.100000000000001" customHeight="1">
      <c r="A1028" s="18" t="s">
        <v>69</v>
      </c>
      <c r="B1028" s="12">
        <v>0</v>
      </c>
    </row>
    <row r="1029" s="5" customFormat="1" ht="17.100000000000001" customHeight="1">
      <c r="A1029" s="18" t="s">
        <v>70</v>
      </c>
      <c r="B1029" s="12">
        <v>0</v>
      </c>
    </row>
    <row r="1030" s="5" customFormat="1" ht="17.100000000000001" customHeight="1">
      <c r="A1030" s="18" t="s">
        <v>844</v>
      </c>
      <c r="B1030" s="12">
        <v>0</v>
      </c>
    </row>
    <row r="1031" s="5" customFormat="1" ht="17.100000000000001" customHeight="1">
      <c r="A1031" s="18" t="s">
        <v>845</v>
      </c>
      <c r="B1031" s="12">
        <v>0</v>
      </c>
    </row>
    <row r="1032" s="5" customFormat="1" ht="17.100000000000001" customHeight="1">
      <c r="A1032" s="18" t="s">
        <v>846</v>
      </c>
      <c r="B1032" s="12">
        <v>0</v>
      </c>
    </row>
    <row r="1033" s="5" customFormat="1" ht="17.100000000000001" customHeight="1">
      <c r="A1033" s="18" t="s">
        <v>847</v>
      </c>
      <c r="B1033" s="12">
        <v>0</v>
      </c>
    </row>
    <row r="1034" s="5" customFormat="1" ht="17.100000000000001" customHeight="1">
      <c r="A1034" s="18" t="s">
        <v>848</v>
      </c>
      <c r="B1034" s="12">
        <v>0</v>
      </c>
    </row>
    <row r="1035" s="5" customFormat="1" ht="17.100000000000001" customHeight="1">
      <c r="A1035" s="18" t="s">
        <v>849</v>
      </c>
      <c r="B1035" s="12">
        <v>0</v>
      </c>
    </row>
    <row r="1036" s="5" customFormat="1" ht="17.100000000000001" customHeight="1">
      <c r="A1036" s="18" t="s">
        <v>850</v>
      </c>
      <c r="B1036" s="12">
        <v>0</v>
      </c>
    </row>
    <row r="1037" s="5" customFormat="1" ht="17.100000000000001" customHeight="1">
      <c r="A1037" s="18" t="s">
        <v>851</v>
      </c>
      <c r="B1037" s="12">
        <v>0</v>
      </c>
    </row>
    <row r="1038" s="5" customFormat="1" ht="17.100000000000001" customHeight="1">
      <c r="A1038" s="18" t="s">
        <v>852</v>
      </c>
      <c r="B1038" s="12">
        <v>0</v>
      </c>
    </row>
    <row r="1039" s="5" customFormat="1" ht="17.100000000000001" customHeight="1">
      <c r="A1039" s="18" t="s">
        <v>853</v>
      </c>
      <c r="B1039" s="12">
        <v>0</v>
      </c>
    </row>
    <row r="1040" s="5" customFormat="1" ht="17.100000000000001" customHeight="1">
      <c r="A1040" s="18" t="s">
        <v>854</v>
      </c>
      <c r="B1040" s="12">
        <v>0</v>
      </c>
    </row>
    <row r="1041" s="5" customFormat="1" ht="17.100000000000001" customHeight="1">
      <c r="A1041" s="17" t="s">
        <v>855</v>
      </c>
      <c r="B1041" s="12">
        <v>415</v>
      </c>
    </row>
    <row r="1042" s="5" customFormat="1" ht="17.100000000000001" customHeight="1">
      <c r="A1042" s="18" t="s">
        <v>856</v>
      </c>
      <c r="B1042" s="12">
        <v>0</v>
      </c>
    </row>
    <row r="1043" s="5" customFormat="1" ht="17.100000000000001" customHeight="1">
      <c r="A1043" s="18" t="s">
        <v>68</v>
      </c>
      <c r="B1043" s="12">
        <v>0</v>
      </c>
    </row>
    <row r="1044" s="5" customFormat="1" ht="17.100000000000001" customHeight="1">
      <c r="A1044" s="18" t="s">
        <v>69</v>
      </c>
      <c r="B1044" s="12">
        <v>0</v>
      </c>
    </row>
    <row r="1045" s="5" customFormat="1" ht="17.100000000000001" customHeight="1">
      <c r="A1045" s="18" t="s">
        <v>70</v>
      </c>
      <c r="B1045" s="12">
        <v>0</v>
      </c>
    </row>
    <row r="1046" s="5" customFormat="1" ht="17.100000000000001" customHeight="1">
      <c r="A1046" s="17" t="s">
        <v>857</v>
      </c>
      <c r="B1046" s="12">
        <v>0</v>
      </c>
    </row>
    <row r="1047" s="5" customFormat="1" ht="17.100000000000001" customHeight="1">
      <c r="A1047" s="18" t="s">
        <v>858</v>
      </c>
      <c r="B1047" s="12">
        <v>595</v>
      </c>
    </row>
    <row r="1048" s="5" customFormat="1" ht="17.100000000000001" customHeight="1">
      <c r="A1048" s="18" t="s">
        <v>68</v>
      </c>
      <c r="B1048" s="12">
        <v>506</v>
      </c>
    </row>
    <row r="1049" s="5" customFormat="1" ht="17.100000000000001" customHeight="1">
      <c r="A1049" s="18" t="s">
        <v>69</v>
      </c>
      <c r="B1049" s="12">
        <v>89</v>
      </c>
    </row>
    <row r="1050" s="5" customFormat="1" ht="17.100000000000001" customHeight="1">
      <c r="A1050" s="18" t="s">
        <v>70</v>
      </c>
      <c r="B1050" s="12">
        <v>0</v>
      </c>
    </row>
    <row r="1051" s="5" customFormat="1" ht="17.100000000000001" customHeight="1">
      <c r="A1051" s="18" t="s">
        <v>859</v>
      </c>
      <c r="B1051" s="12">
        <v>0</v>
      </c>
    </row>
    <row r="1052" s="5" customFormat="1" ht="17.100000000000001" customHeight="1">
      <c r="A1052" s="18" t="s">
        <v>860</v>
      </c>
      <c r="B1052" s="12">
        <v>0</v>
      </c>
    </row>
    <row r="1053" s="5" customFormat="1" ht="17.100000000000001" customHeight="1">
      <c r="A1053" s="18" t="s">
        <v>861</v>
      </c>
      <c r="B1053" s="12">
        <v>0</v>
      </c>
    </row>
    <row r="1054" s="5" customFormat="1" ht="17.100000000000001" customHeight="1">
      <c r="A1054" s="18" t="s">
        <v>862</v>
      </c>
      <c r="B1054" s="12">
        <v>0</v>
      </c>
    </row>
    <row r="1055" s="5" customFormat="1" ht="17.100000000000001" customHeight="1">
      <c r="A1055" s="18" t="s">
        <v>863</v>
      </c>
      <c r="B1055" s="12">
        <v>0</v>
      </c>
    </row>
    <row r="1056" s="5" customFormat="1" ht="17.100000000000001" customHeight="1">
      <c r="A1056" s="18" t="s">
        <v>77</v>
      </c>
      <c r="B1056" s="12">
        <v>0</v>
      </c>
    </row>
    <row r="1057" s="5" customFormat="1" ht="17.100000000000001" customHeight="1">
      <c r="A1057" s="17" t="s">
        <v>864</v>
      </c>
      <c r="B1057" s="12">
        <v>0</v>
      </c>
    </row>
    <row r="1058" s="5" customFormat="1" ht="17.100000000000001" customHeight="1">
      <c r="A1058" s="18" t="s">
        <v>865</v>
      </c>
      <c r="B1058" s="12">
        <v>296</v>
      </c>
    </row>
    <row r="1059" s="5" customFormat="1" ht="17.100000000000001" customHeight="1">
      <c r="A1059" s="18" t="s">
        <v>68</v>
      </c>
      <c r="B1059" s="12">
        <v>287</v>
      </c>
    </row>
    <row r="1060" s="5" customFormat="1" ht="17.100000000000001" customHeight="1">
      <c r="A1060" s="18" t="s">
        <v>69</v>
      </c>
      <c r="B1060" s="12">
        <v>9</v>
      </c>
    </row>
    <row r="1061" s="5" customFormat="1" ht="16.899999999999999" customHeight="1">
      <c r="A1061" s="18" t="s">
        <v>70</v>
      </c>
      <c r="B1061" s="12">
        <v>0</v>
      </c>
    </row>
    <row r="1062" s="5" customFormat="1" ht="16.899999999999999" customHeight="1">
      <c r="A1062" s="18" t="s">
        <v>866</v>
      </c>
      <c r="B1062" s="12">
        <v>0</v>
      </c>
    </row>
    <row r="1063" s="5" customFormat="1" ht="16.899999999999999" customHeight="1">
      <c r="A1063" s="18" t="s">
        <v>867</v>
      </c>
      <c r="B1063" s="12">
        <v>0</v>
      </c>
    </row>
    <row r="1064" s="5" customFormat="1" ht="17.100000000000001" customHeight="1">
      <c r="A1064" s="17" t="s">
        <v>868</v>
      </c>
      <c r="B1064" s="12">
        <v>0</v>
      </c>
    </row>
    <row r="1065" s="5" customFormat="1" ht="17.100000000000001" customHeight="1">
      <c r="A1065" s="18" t="s">
        <v>869</v>
      </c>
      <c r="B1065" s="12">
        <v>5554</v>
      </c>
    </row>
    <row r="1066" s="5" customFormat="1" ht="17.100000000000001" customHeight="1">
      <c r="A1066" s="18" t="s">
        <v>68</v>
      </c>
      <c r="B1066" s="12">
        <v>0</v>
      </c>
    </row>
    <row r="1067" s="5" customFormat="1" ht="17.100000000000001" customHeight="1">
      <c r="A1067" s="18" t="s">
        <v>69</v>
      </c>
      <c r="B1067" s="12">
        <v>0</v>
      </c>
    </row>
    <row r="1068" s="5" customFormat="1" ht="17.100000000000001" customHeight="1">
      <c r="A1068" s="18" t="s">
        <v>70</v>
      </c>
      <c r="B1068" s="12">
        <v>0</v>
      </c>
    </row>
    <row r="1069" s="5" customFormat="1" ht="17.25" customHeight="1">
      <c r="A1069" s="18" t="s">
        <v>870</v>
      </c>
      <c r="B1069" s="12">
        <v>0</v>
      </c>
    </row>
    <row r="1070" s="5" customFormat="1" ht="17.100000000000001" customHeight="1">
      <c r="A1070" s="18" t="s">
        <v>871</v>
      </c>
      <c r="B1070" s="12">
        <v>5445</v>
      </c>
    </row>
    <row r="1071" s="5" customFormat="1" ht="17.100000000000001" customHeight="1">
      <c r="A1071" s="18" t="s">
        <v>872</v>
      </c>
      <c r="B1071" s="12">
        <v>0</v>
      </c>
    </row>
    <row r="1072" s="5" customFormat="1" ht="17.100000000000001" customHeight="1">
      <c r="A1072" s="17" t="s">
        <v>873</v>
      </c>
      <c r="B1072" s="12">
        <v>109</v>
      </c>
    </row>
    <row r="1073" s="5" customFormat="1" ht="17.100000000000001" customHeight="1">
      <c r="A1073" s="18" t="s">
        <v>874</v>
      </c>
      <c r="B1073" s="12">
        <v>0</v>
      </c>
    </row>
    <row r="1074" s="5" customFormat="1" ht="17.100000000000001" customHeight="1">
      <c r="A1074" s="18" t="s">
        <v>875</v>
      </c>
      <c r="B1074" s="12">
        <v>0</v>
      </c>
    </row>
    <row r="1075" s="5" customFormat="1" ht="17.100000000000001" customHeight="1">
      <c r="A1075" s="18" t="s">
        <v>876</v>
      </c>
      <c r="B1075" s="12">
        <v>0</v>
      </c>
    </row>
    <row r="1076" s="5" customFormat="1" ht="17.100000000000001" customHeight="1">
      <c r="A1076" s="18" t="s">
        <v>877</v>
      </c>
      <c r="B1076" s="12">
        <v>0</v>
      </c>
    </row>
    <row r="1077" s="5" customFormat="1" ht="17.100000000000001" customHeight="1">
      <c r="A1077" s="18" t="s">
        <v>878</v>
      </c>
      <c r="B1077" s="12">
        <v>0</v>
      </c>
    </row>
    <row r="1078" s="5" customFormat="1" ht="16.899999999999999" customHeight="1">
      <c r="A1078" s="17" t="s">
        <v>879</v>
      </c>
      <c r="B1078" s="12">
        <v>0</v>
      </c>
    </row>
    <row r="1079" s="5" customFormat="1" ht="17.100000000000001" customHeight="1">
      <c r="A1079" s="17" t="s">
        <v>880</v>
      </c>
      <c r="B1079" s="12">
        <v>5903</v>
      </c>
    </row>
    <row r="1080" s="5" customFormat="1" ht="17.100000000000001" customHeight="1">
      <c r="A1080" s="18" t="s">
        <v>881</v>
      </c>
      <c r="B1080" s="12">
        <v>2268</v>
      </c>
    </row>
    <row r="1081" s="5" customFormat="1" ht="17.100000000000001" customHeight="1">
      <c r="A1081" s="18" t="s">
        <v>68</v>
      </c>
      <c r="B1081" s="12">
        <v>646</v>
      </c>
    </row>
    <row r="1082" s="5" customFormat="1" ht="17.100000000000001" customHeight="1">
      <c r="A1082" s="18" t="s">
        <v>69</v>
      </c>
      <c r="B1082" s="12">
        <v>50</v>
      </c>
    </row>
    <row r="1083" s="5" customFormat="1" ht="17.100000000000001" customHeight="1">
      <c r="A1083" s="18" t="s">
        <v>70</v>
      </c>
      <c r="B1083" s="12">
        <v>0</v>
      </c>
    </row>
    <row r="1084" s="5" customFormat="1" ht="17.100000000000001" customHeight="1">
      <c r="A1084" s="18" t="s">
        <v>882</v>
      </c>
      <c r="B1084" s="12">
        <v>0</v>
      </c>
    </row>
    <row r="1085" s="5" customFormat="1" ht="17.100000000000001" customHeight="1">
      <c r="A1085" s="18" t="s">
        <v>883</v>
      </c>
      <c r="B1085" s="12">
        <v>0</v>
      </c>
    </row>
    <row r="1086" s="5" customFormat="1" ht="17.100000000000001" customHeight="1">
      <c r="A1086" s="18" t="s">
        <v>884</v>
      </c>
      <c r="B1086" s="12">
        <v>0</v>
      </c>
    </row>
    <row r="1087" s="5" customFormat="1" ht="17.100000000000001" customHeight="1">
      <c r="A1087" s="18" t="s">
        <v>885</v>
      </c>
      <c r="B1087" s="12">
        <v>0</v>
      </c>
    </row>
    <row r="1088" s="5" customFormat="1" ht="17.100000000000001" customHeight="1">
      <c r="A1088" s="18" t="s">
        <v>77</v>
      </c>
      <c r="B1088" s="12">
        <v>59</v>
      </c>
    </row>
    <row r="1089" s="5" customFormat="1" ht="17.100000000000001" customHeight="1">
      <c r="A1089" s="17" t="s">
        <v>886</v>
      </c>
      <c r="B1089" s="12">
        <v>1513</v>
      </c>
    </row>
    <row r="1090" s="5" customFormat="1" ht="17.100000000000001" customHeight="1">
      <c r="A1090" s="18" t="s">
        <v>887</v>
      </c>
      <c r="B1090" s="12">
        <v>529</v>
      </c>
    </row>
    <row r="1091" s="5" customFormat="1" ht="17.100000000000001" customHeight="1">
      <c r="A1091" s="18" t="s">
        <v>68</v>
      </c>
      <c r="B1091" s="12">
        <v>0</v>
      </c>
    </row>
    <row r="1092" s="5" customFormat="1" ht="17.100000000000001" customHeight="1">
      <c r="A1092" s="18" t="s">
        <v>69</v>
      </c>
      <c r="B1092" s="12">
        <v>0</v>
      </c>
    </row>
    <row r="1093" s="5" customFormat="1" ht="17.100000000000001" customHeight="1">
      <c r="A1093" s="18" t="s">
        <v>70</v>
      </c>
      <c r="B1093" s="12">
        <v>0</v>
      </c>
    </row>
    <row r="1094" s="5" customFormat="1" ht="17.100000000000001" customHeight="1">
      <c r="A1094" s="18" t="s">
        <v>888</v>
      </c>
      <c r="B1094" s="12">
        <v>0</v>
      </c>
    </row>
    <row r="1095" s="5" customFormat="1" ht="17.100000000000001" customHeight="1">
      <c r="A1095" s="17" t="s">
        <v>889</v>
      </c>
      <c r="B1095" s="12">
        <v>529</v>
      </c>
    </row>
    <row r="1096" s="5" customFormat="1" ht="17.100000000000001" customHeight="1">
      <c r="A1096" s="18" t="s">
        <v>890</v>
      </c>
      <c r="B1096" s="12">
        <v>3106</v>
      </c>
    </row>
    <row r="1097" s="5" customFormat="1" ht="17.100000000000001" customHeight="1">
      <c r="A1097" s="18" t="s">
        <v>891</v>
      </c>
      <c r="B1097" s="12">
        <v>0</v>
      </c>
    </row>
    <row r="1098" s="5" customFormat="1" ht="17.100000000000001" customHeight="1">
      <c r="A1098" s="17" t="s">
        <v>892</v>
      </c>
      <c r="B1098" s="12">
        <v>3106</v>
      </c>
    </row>
    <row r="1099" s="5" customFormat="1" ht="17.100000000000001" customHeight="1">
      <c r="A1099" s="17" t="s">
        <v>893</v>
      </c>
      <c r="B1099" s="12">
        <v>390</v>
      </c>
    </row>
    <row r="1100" s="5" customFormat="1" ht="17.100000000000001" customHeight="1">
      <c r="A1100" s="18" t="s">
        <v>894</v>
      </c>
      <c r="B1100" s="12">
        <v>0</v>
      </c>
    </row>
    <row r="1101" s="5" customFormat="1" ht="17.100000000000001" customHeight="1">
      <c r="A1101" s="18" t="s">
        <v>68</v>
      </c>
      <c r="B1101" s="12">
        <v>0</v>
      </c>
    </row>
    <row r="1102" s="5" customFormat="1" ht="17.100000000000001" customHeight="1">
      <c r="A1102" s="18" t="s">
        <v>69</v>
      </c>
      <c r="B1102" s="12">
        <v>0</v>
      </c>
    </row>
    <row r="1103" s="5" customFormat="1" ht="17.100000000000001" customHeight="1">
      <c r="A1103" s="18" t="s">
        <v>70</v>
      </c>
      <c r="B1103" s="12">
        <v>0</v>
      </c>
    </row>
    <row r="1104" s="5" customFormat="1" ht="17.100000000000001" customHeight="1">
      <c r="A1104" s="18" t="s">
        <v>895</v>
      </c>
      <c r="B1104" s="12">
        <v>0</v>
      </c>
    </row>
    <row r="1105" s="5" customFormat="1" ht="17.100000000000001" customHeight="1">
      <c r="A1105" s="18" t="s">
        <v>77</v>
      </c>
      <c r="B1105" s="12">
        <v>0</v>
      </c>
    </row>
    <row r="1106" s="5" customFormat="1" ht="17.100000000000001" customHeight="1">
      <c r="A1106" s="17" t="s">
        <v>896</v>
      </c>
      <c r="B1106" s="12">
        <v>0</v>
      </c>
    </row>
    <row r="1107" s="5" customFormat="1" ht="17.100000000000001" customHeight="1">
      <c r="A1107" s="18" t="s">
        <v>897</v>
      </c>
      <c r="B1107" s="12">
        <v>150</v>
      </c>
    </row>
    <row r="1108" s="5" customFormat="1" ht="17.100000000000001" customHeight="1">
      <c r="A1108" s="18" t="s">
        <v>898</v>
      </c>
      <c r="B1108" s="12">
        <v>0</v>
      </c>
    </row>
    <row r="1109" s="5" customFormat="1" ht="17.100000000000001" customHeight="1">
      <c r="A1109" s="18" t="s">
        <v>899</v>
      </c>
      <c r="B1109" s="12">
        <v>0</v>
      </c>
    </row>
    <row r="1110" s="5" customFormat="1" ht="17.100000000000001" customHeight="1">
      <c r="A1110" s="18" t="s">
        <v>900</v>
      </c>
      <c r="B1110" s="12">
        <v>0</v>
      </c>
    </row>
    <row r="1111" s="5" customFormat="1" ht="17.100000000000001" customHeight="1">
      <c r="A1111" s="18" t="s">
        <v>901</v>
      </c>
      <c r="B1111" s="12">
        <v>0</v>
      </c>
    </row>
    <row r="1112" s="5" customFormat="1" ht="17.100000000000001" customHeight="1">
      <c r="A1112" s="18" t="s">
        <v>902</v>
      </c>
      <c r="B1112" s="12">
        <v>0</v>
      </c>
    </row>
    <row r="1113" s="5" customFormat="1" ht="17.100000000000001" customHeight="1">
      <c r="A1113" s="18" t="s">
        <v>903</v>
      </c>
      <c r="B1113" s="12">
        <v>0</v>
      </c>
    </row>
    <row r="1114" s="5" customFormat="1" ht="17.100000000000001" customHeight="1">
      <c r="A1114" s="18" t="s">
        <v>904</v>
      </c>
      <c r="B1114" s="12">
        <v>0</v>
      </c>
    </row>
    <row r="1115" s="5" customFormat="1" ht="17.100000000000001" customHeight="1">
      <c r="A1115" s="18" t="s">
        <v>905</v>
      </c>
      <c r="B1115" s="12">
        <v>0</v>
      </c>
    </row>
    <row r="1116" s="5" customFormat="1" ht="17.100000000000001" customHeight="1">
      <c r="A1116" s="17" t="s">
        <v>906</v>
      </c>
      <c r="B1116" s="12">
        <v>150</v>
      </c>
    </row>
    <row r="1117" s="5" customFormat="1" ht="17.100000000000001" customHeight="1">
      <c r="A1117" s="18" t="s">
        <v>907</v>
      </c>
      <c r="B1117" s="12">
        <v>240</v>
      </c>
    </row>
    <row r="1118" s="5" customFormat="1" ht="17.100000000000001" customHeight="1">
      <c r="A1118" s="18" t="s">
        <v>908</v>
      </c>
      <c r="B1118" s="12">
        <v>0</v>
      </c>
    </row>
    <row r="1119" s="5" customFormat="1" ht="17.100000000000001" customHeight="1">
      <c r="A1119" s="18" t="s">
        <v>909</v>
      </c>
      <c r="B1119" s="12">
        <v>0</v>
      </c>
    </row>
    <row r="1120" s="5" customFormat="1" ht="17.100000000000001" customHeight="1">
      <c r="A1120" s="18" t="s">
        <v>910</v>
      </c>
      <c r="B1120" s="12">
        <v>0</v>
      </c>
    </row>
    <row r="1121" s="5" customFormat="1" ht="17.100000000000001" customHeight="1">
      <c r="A1121" s="18" t="s">
        <v>911</v>
      </c>
      <c r="B1121" s="12">
        <v>0</v>
      </c>
    </row>
    <row r="1122" s="5" customFormat="1" ht="17.100000000000001" customHeight="1">
      <c r="A1122" s="17" t="s">
        <v>912</v>
      </c>
      <c r="B1122" s="12">
        <v>240</v>
      </c>
    </row>
    <row r="1123" s="5" customFormat="1" ht="17.100000000000001" customHeight="1">
      <c r="A1123" s="18" t="s">
        <v>913</v>
      </c>
      <c r="B1123" s="12">
        <v>0</v>
      </c>
    </row>
    <row r="1124" s="5" customFormat="1" ht="17.100000000000001" customHeight="1">
      <c r="A1124" s="18" t="s">
        <v>914</v>
      </c>
      <c r="B1124" s="12">
        <v>0</v>
      </c>
    </row>
    <row r="1125" s="5" customFormat="1" ht="17.100000000000001" customHeight="1">
      <c r="A1125" s="17" t="s">
        <v>915</v>
      </c>
      <c r="B1125" s="12">
        <v>0</v>
      </c>
    </row>
    <row r="1126" s="5" customFormat="1" ht="17.100000000000001" customHeight="1">
      <c r="A1126" s="18" t="s">
        <v>916</v>
      </c>
      <c r="B1126" s="12">
        <v>0</v>
      </c>
    </row>
    <row r="1127" s="5" customFormat="1" ht="17.100000000000001" customHeight="1">
      <c r="A1127" s="18" t="s">
        <v>917</v>
      </c>
      <c r="B1127" s="12">
        <v>0</v>
      </c>
    </row>
    <row r="1128" s="5" customFormat="1" ht="17.100000000000001" customHeight="1">
      <c r="A1128" s="17" t="s">
        <v>918</v>
      </c>
      <c r="B1128" s="12">
        <v>0</v>
      </c>
    </row>
    <row r="1129" s="5" customFormat="1" ht="17.100000000000001" customHeight="1">
      <c r="A1129" s="17" t="s">
        <v>919</v>
      </c>
      <c r="B1129" s="12">
        <v>140</v>
      </c>
    </row>
    <row r="1130" s="5" customFormat="1" ht="17.100000000000001" customHeight="1">
      <c r="A1130" s="17" t="s">
        <v>920</v>
      </c>
      <c r="B1130" s="12">
        <v>140</v>
      </c>
    </row>
    <row r="1131" s="5" customFormat="1" ht="17.100000000000001" customHeight="1">
      <c r="A1131" s="17" t="s">
        <v>921</v>
      </c>
      <c r="B1131" s="12">
        <v>0</v>
      </c>
    </row>
    <row r="1132" s="5" customFormat="1" ht="17.100000000000001" customHeight="1">
      <c r="A1132" s="17" t="s">
        <v>922</v>
      </c>
      <c r="B1132" s="12">
        <v>0</v>
      </c>
    </row>
    <row r="1133" s="5" customFormat="1" ht="17.100000000000001" customHeight="1">
      <c r="A1133" s="17" t="s">
        <v>923</v>
      </c>
      <c r="B1133" s="12">
        <v>0</v>
      </c>
    </row>
    <row r="1134" s="5" customFormat="1" ht="16.899999999999999" customHeight="1">
      <c r="A1134" s="17" t="s">
        <v>924</v>
      </c>
      <c r="B1134" s="12">
        <v>0</v>
      </c>
    </row>
    <row r="1135" s="5" customFormat="1" ht="16.899999999999999" customHeight="1">
      <c r="A1135" s="17" t="s">
        <v>700</v>
      </c>
      <c r="B1135" s="12">
        <v>0</v>
      </c>
    </row>
    <row r="1136" s="5" customFormat="1" ht="17.100000000000001" customHeight="1">
      <c r="A1136" s="17" t="s">
        <v>925</v>
      </c>
      <c r="B1136" s="12">
        <v>0</v>
      </c>
    </row>
    <row r="1137" s="5" customFormat="1" ht="17.100000000000001" customHeight="1">
      <c r="A1137" s="17" t="s">
        <v>926</v>
      </c>
      <c r="B1137" s="12">
        <v>0</v>
      </c>
    </row>
    <row r="1138" s="5" customFormat="1" ht="17.100000000000001" customHeight="1">
      <c r="A1138" s="17" t="s">
        <v>927</v>
      </c>
      <c r="B1138" s="12">
        <v>0</v>
      </c>
    </row>
    <row r="1139" s="5" customFormat="1" ht="17.100000000000001" customHeight="1">
      <c r="A1139" s="17" t="s">
        <v>928</v>
      </c>
      <c r="B1139" s="12">
        <v>6953</v>
      </c>
    </row>
    <row r="1140" s="5" customFormat="1" ht="17.100000000000001" customHeight="1">
      <c r="A1140" s="18" t="s">
        <v>929</v>
      </c>
      <c r="B1140" s="12">
        <v>6350</v>
      </c>
    </row>
    <row r="1141" s="5" customFormat="1" ht="17.100000000000001" customHeight="1">
      <c r="A1141" s="18" t="s">
        <v>68</v>
      </c>
      <c r="B1141" s="12">
        <v>727</v>
      </c>
    </row>
    <row r="1142" s="5" customFormat="1" ht="17.100000000000001" customHeight="1">
      <c r="A1142" s="18" t="s">
        <v>69</v>
      </c>
      <c r="B1142" s="12">
        <v>0</v>
      </c>
    </row>
    <row r="1143" s="5" customFormat="1" ht="17.100000000000001" customHeight="1">
      <c r="A1143" s="18" t="s">
        <v>70</v>
      </c>
      <c r="B1143" s="12">
        <v>0</v>
      </c>
    </row>
    <row r="1144" s="5" customFormat="1" ht="17.100000000000001" customHeight="1">
      <c r="A1144" s="18" t="s">
        <v>930</v>
      </c>
      <c r="B1144" s="12">
        <v>15</v>
      </c>
    </row>
    <row r="1145" s="5" customFormat="1" ht="17.100000000000001" customHeight="1">
      <c r="A1145" s="18" t="s">
        <v>931</v>
      </c>
      <c r="B1145" s="12">
        <v>0</v>
      </c>
    </row>
    <row r="1146" s="5" customFormat="1" ht="17.100000000000001" customHeight="1">
      <c r="A1146" s="18" t="s">
        <v>932</v>
      </c>
      <c r="B1146" s="12">
        <v>0</v>
      </c>
    </row>
    <row r="1147" s="5" customFormat="1" ht="17.100000000000001" customHeight="1">
      <c r="A1147" s="18" t="s">
        <v>933</v>
      </c>
      <c r="B1147" s="12">
        <v>0</v>
      </c>
    </row>
    <row r="1148" s="5" customFormat="1" ht="17.100000000000001" customHeight="1">
      <c r="A1148" s="18" t="s">
        <v>934</v>
      </c>
      <c r="B1148" s="12">
        <v>0</v>
      </c>
    </row>
    <row r="1149" s="5" customFormat="1" ht="17.100000000000001" customHeight="1">
      <c r="A1149" s="18" t="s">
        <v>935</v>
      </c>
      <c r="B1149" s="12">
        <v>0</v>
      </c>
    </row>
    <row r="1150" s="5" customFormat="1" ht="17.100000000000001" customHeight="1">
      <c r="A1150" s="18" t="s">
        <v>936</v>
      </c>
      <c r="B1150" s="12">
        <v>0</v>
      </c>
    </row>
    <row r="1151" s="5" customFormat="1" ht="17.100000000000001" customHeight="1">
      <c r="A1151" s="18" t="s">
        <v>937</v>
      </c>
      <c r="B1151" s="12">
        <v>0</v>
      </c>
    </row>
    <row r="1152" s="5" customFormat="1" ht="17.100000000000001" customHeight="1">
      <c r="A1152" s="18" t="s">
        <v>938</v>
      </c>
      <c r="B1152" s="12">
        <v>0</v>
      </c>
    </row>
    <row r="1153" s="5" customFormat="1" ht="17.100000000000001" customHeight="1">
      <c r="A1153" s="18" t="s">
        <v>939</v>
      </c>
      <c r="B1153" s="12">
        <v>0</v>
      </c>
    </row>
    <row r="1154" s="5" customFormat="1" ht="17.100000000000001" customHeight="1">
      <c r="A1154" s="18" t="s">
        <v>940</v>
      </c>
      <c r="B1154" s="12">
        <v>0</v>
      </c>
    </row>
    <row r="1155" s="5" customFormat="1" ht="17.100000000000001" customHeight="1">
      <c r="A1155" s="18" t="s">
        <v>941</v>
      </c>
      <c r="B1155" s="12">
        <v>0</v>
      </c>
    </row>
    <row r="1156" s="5" customFormat="1" ht="17.100000000000001" customHeight="1">
      <c r="A1156" s="18" t="s">
        <v>942</v>
      </c>
      <c r="B1156" s="12">
        <v>0</v>
      </c>
    </row>
    <row r="1157" s="5" customFormat="1" ht="17.100000000000001" customHeight="1">
      <c r="A1157" s="18" t="s">
        <v>943</v>
      </c>
      <c r="B1157" s="12">
        <v>0</v>
      </c>
    </row>
    <row r="1158" s="5" customFormat="1" ht="17.100000000000001" customHeight="1">
      <c r="A1158" s="18" t="s">
        <v>944</v>
      </c>
      <c r="B1158" s="12">
        <v>0</v>
      </c>
    </row>
    <row r="1159" s="5" customFormat="1" ht="17.100000000000001" customHeight="1">
      <c r="A1159" s="18" t="s">
        <v>945</v>
      </c>
      <c r="B1159" s="12">
        <v>0</v>
      </c>
    </row>
    <row r="1160" s="5" customFormat="1" ht="17.100000000000001" customHeight="1">
      <c r="A1160" s="18" t="s">
        <v>946</v>
      </c>
      <c r="B1160" s="12">
        <v>0</v>
      </c>
    </row>
    <row r="1161" s="5" customFormat="1" ht="17.100000000000001" customHeight="1">
      <c r="A1161" s="18" t="s">
        <v>947</v>
      </c>
      <c r="B1161" s="12">
        <v>0</v>
      </c>
    </row>
    <row r="1162" s="5" customFormat="1" ht="16.899999999999999" customHeight="1">
      <c r="A1162" s="18" t="s">
        <v>948</v>
      </c>
      <c r="B1162" s="12">
        <v>0</v>
      </c>
    </row>
    <row r="1163" s="5" customFormat="1" ht="16.899999999999999" customHeight="1">
      <c r="A1163" s="18" t="s">
        <v>949</v>
      </c>
      <c r="B1163" s="12">
        <v>0</v>
      </c>
    </row>
    <row r="1164" s="5" customFormat="1" ht="16.899999999999999" customHeight="1">
      <c r="A1164" s="18" t="s">
        <v>950</v>
      </c>
      <c r="B1164" s="12">
        <v>14</v>
      </c>
    </row>
    <row r="1165" s="5" customFormat="1" ht="16.899999999999999" customHeight="1">
      <c r="A1165" s="18" t="s">
        <v>77</v>
      </c>
      <c r="B1165" s="12">
        <v>1582</v>
      </c>
    </row>
    <row r="1166" s="5" customFormat="1" ht="16.899999999999999" customHeight="1">
      <c r="A1166" s="17" t="s">
        <v>951</v>
      </c>
      <c r="B1166" s="12">
        <v>4012</v>
      </c>
    </row>
    <row r="1167" s="5" customFormat="1" ht="16.899999999999999" customHeight="1">
      <c r="A1167" s="18" t="s">
        <v>952</v>
      </c>
      <c r="B1167" s="12">
        <v>603</v>
      </c>
    </row>
    <row r="1168" s="5" customFormat="1" ht="16.899999999999999" customHeight="1">
      <c r="A1168" s="18" t="s">
        <v>68</v>
      </c>
      <c r="B1168" s="12">
        <v>385</v>
      </c>
    </row>
    <row r="1169" s="5" customFormat="1" ht="16.899999999999999" customHeight="1">
      <c r="A1169" s="18" t="s">
        <v>69</v>
      </c>
      <c r="B1169" s="12">
        <v>0</v>
      </c>
    </row>
    <row r="1170" s="5" customFormat="1" ht="16.899999999999999" customHeight="1">
      <c r="A1170" s="18" t="s">
        <v>70</v>
      </c>
      <c r="B1170" s="12">
        <v>0</v>
      </c>
    </row>
    <row r="1171" s="5" customFormat="1" ht="16.899999999999999" customHeight="1">
      <c r="A1171" s="18" t="s">
        <v>953</v>
      </c>
      <c r="B1171" s="12">
        <v>0</v>
      </c>
    </row>
    <row r="1172" s="5" customFormat="1" ht="17.100000000000001" customHeight="1">
      <c r="A1172" s="18" t="s">
        <v>954</v>
      </c>
      <c r="B1172" s="12">
        <v>0</v>
      </c>
    </row>
    <row r="1173" s="5" customFormat="1" ht="17.100000000000001" customHeight="1">
      <c r="A1173" s="18" t="s">
        <v>955</v>
      </c>
      <c r="B1173" s="12">
        <v>0</v>
      </c>
    </row>
    <row r="1174" s="5" customFormat="1" ht="17.100000000000001" customHeight="1">
      <c r="A1174" s="18" t="s">
        <v>956</v>
      </c>
      <c r="B1174" s="12">
        <v>0</v>
      </c>
    </row>
    <row r="1175" s="5" customFormat="1" ht="17.100000000000001" customHeight="1">
      <c r="A1175" s="18" t="s">
        <v>957</v>
      </c>
      <c r="B1175" s="12">
        <v>44</v>
      </c>
    </row>
    <row r="1176" s="5" customFormat="1" ht="17.100000000000001" customHeight="1">
      <c r="A1176" s="18" t="s">
        <v>958</v>
      </c>
      <c r="B1176" s="12">
        <v>69</v>
      </c>
    </row>
    <row r="1177" s="5" customFormat="1" ht="17.100000000000001" customHeight="1">
      <c r="A1177" s="18" t="s">
        <v>959</v>
      </c>
      <c r="B1177" s="12">
        <v>0</v>
      </c>
    </row>
    <row r="1178" s="5" customFormat="1" ht="17.100000000000001" customHeight="1">
      <c r="A1178" s="18" t="s">
        <v>960</v>
      </c>
      <c r="B1178" s="12">
        <v>0</v>
      </c>
    </row>
    <row r="1179" s="5" customFormat="1" ht="17.100000000000001" customHeight="1">
      <c r="A1179" s="18" t="s">
        <v>961</v>
      </c>
      <c r="B1179" s="12">
        <v>0</v>
      </c>
    </row>
    <row r="1180" s="5" customFormat="1" ht="17.100000000000001" customHeight="1">
      <c r="A1180" s="18" t="s">
        <v>962</v>
      </c>
      <c r="B1180" s="12">
        <v>0</v>
      </c>
    </row>
    <row r="1181" s="5" customFormat="1" ht="17.100000000000001" customHeight="1">
      <c r="A1181" s="17" t="s">
        <v>963</v>
      </c>
      <c r="B1181" s="12">
        <v>105</v>
      </c>
    </row>
    <row r="1182" s="5" customFormat="1" ht="17.100000000000001" customHeight="1">
      <c r="A1182" s="18" t="s">
        <v>964</v>
      </c>
      <c r="B1182" s="12">
        <v>0</v>
      </c>
    </row>
    <row r="1183" s="5" customFormat="1" ht="17.100000000000001" customHeight="1">
      <c r="A1183" s="17" t="s">
        <v>965</v>
      </c>
      <c r="B1183" s="12">
        <v>0</v>
      </c>
    </row>
    <row r="1184" s="5" customFormat="1" ht="17.100000000000001" customHeight="1">
      <c r="A1184" s="17" t="s">
        <v>966</v>
      </c>
      <c r="B1184" s="12">
        <v>12365</v>
      </c>
    </row>
    <row r="1185" s="5" customFormat="1" ht="17.100000000000001" customHeight="1">
      <c r="A1185" s="18" t="s">
        <v>967</v>
      </c>
      <c r="B1185" s="12">
        <v>3553</v>
      </c>
    </row>
    <row r="1186" s="5" customFormat="1" ht="17.100000000000001" customHeight="1">
      <c r="A1186" s="18" t="s">
        <v>968</v>
      </c>
      <c r="B1186" s="12">
        <v>0</v>
      </c>
    </row>
    <row r="1187" s="5" customFormat="1" ht="17.100000000000001" customHeight="1">
      <c r="A1187" s="18" t="s">
        <v>969</v>
      </c>
      <c r="B1187" s="12">
        <v>0</v>
      </c>
    </row>
    <row r="1188" s="5" customFormat="1" ht="17.100000000000001" customHeight="1">
      <c r="A1188" s="18" t="s">
        <v>970</v>
      </c>
      <c r="B1188" s="12">
        <v>59</v>
      </c>
    </row>
    <row r="1189" s="5" customFormat="1" ht="17.100000000000001" customHeight="1">
      <c r="A1189" s="18" t="s">
        <v>971</v>
      </c>
      <c r="B1189" s="12">
        <v>0</v>
      </c>
    </row>
    <row r="1190" s="5" customFormat="1" ht="17.100000000000001" customHeight="1">
      <c r="A1190" s="18" t="s">
        <v>972</v>
      </c>
      <c r="B1190" s="12">
        <v>0</v>
      </c>
    </row>
    <row r="1191" s="5" customFormat="1" ht="17.100000000000001" customHeight="1">
      <c r="A1191" s="18" t="s">
        <v>973</v>
      </c>
      <c r="B1191" s="12">
        <v>544</v>
      </c>
    </row>
    <row r="1192" s="5" customFormat="1" ht="17.100000000000001" customHeight="1">
      <c r="A1192" s="18" t="s">
        <v>974</v>
      </c>
      <c r="B1192" s="12">
        <v>88</v>
      </c>
    </row>
    <row r="1193" s="5" customFormat="1" ht="17.100000000000001" customHeight="1">
      <c r="A1193" s="18" t="s">
        <v>975</v>
      </c>
      <c r="B1193" s="12">
        <v>2261</v>
      </c>
    </row>
    <row r="1194" s="5" customFormat="1" ht="17.100000000000001" customHeight="1">
      <c r="A1194" s="18" t="s">
        <v>976</v>
      </c>
      <c r="B1194" s="12">
        <v>0</v>
      </c>
    </row>
    <row r="1195" s="5" customFormat="1" ht="17.100000000000001" customHeight="1">
      <c r="A1195" s="17" t="s">
        <v>977</v>
      </c>
      <c r="B1195" s="12">
        <v>601</v>
      </c>
    </row>
    <row r="1196" s="5" customFormat="1" ht="17.100000000000001" customHeight="1">
      <c r="A1196" s="18" t="s">
        <v>978</v>
      </c>
      <c r="B1196" s="12">
        <v>0</v>
      </c>
    </row>
    <row r="1197" s="5" customFormat="1" ht="17.100000000000001" customHeight="1">
      <c r="A1197" s="18" t="s">
        <v>979</v>
      </c>
      <c r="B1197" s="12">
        <v>7604</v>
      </c>
    </row>
    <row r="1198" s="5" customFormat="1" ht="17.100000000000001" customHeight="1">
      <c r="A1198" s="18" t="s">
        <v>980</v>
      </c>
      <c r="B1198" s="12">
        <v>6669</v>
      </c>
    </row>
    <row r="1199" s="5" customFormat="1" ht="17.100000000000001" customHeight="1">
      <c r="A1199" s="17" t="s">
        <v>981</v>
      </c>
      <c r="B1199" s="12">
        <v>935</v>
      </c>
    </row>
    <row r="1200" s="5" customFormat="1" ht="16.899999999999999" customHeight="1">
      <c r="A1200" s="18" t="s">
        <v>982</v>
      </c>
      <c r="B1200" s="12">
        <v>0</v>
      </c>
    </row>
    <row r="1201" s="5" customFormat="1" ht="16.899999999999999" customHeight="1">
      <c r="A1201" s="18" t="s">
        <v>983</v>
      </c>
      <c r="B1201" s="12">
        <v>1208</v>
      </c>
    </row>
    <row r="1202" s="5" customFormat="1" ht="17.100000000000001" customHeight="1">
      <c r="A1202" s="18" t="s">
        <v>984</v>
      </c>
      <c r="B1202" s="12">
        <v>0</v>
      </c>
    </row>
    <row r="1203" s="5" customFormat="1" ht="17.100000000000001" customHeight="1">
      <c r="A1203" s="17" t="s">
        <v>985</v>
      </c>
      <c r="B1203" s="12">
        <v>1208</v>
      </c>
    </row>
    <row r="1204" s="5" customFormat="1" ht="17.100000000000001" customHeight="1">
      <c r="A1204" s="17" t="s">
        <v>986</v>
      </c>
      <c r="B1204" s="12">
        <v>0</v>
      </c>
    </row>
    <row r="1205" s="5" customFormat="1" ht="17.100000000000001" customHeight="1">
      <c r="A1205" s="18" t="s">
        <v>987</v>
      </c>
      <c r="B1205" s="12">
        <v>1198</v>
      </c>
    </row>
    <row r="1206" s="5" customFormat="1" ht="17.100000000000001" customHeight="1">
      <c r="A1206" s="18" t="s">
        <v>988</v>
      </c>
      <c r="B1206" s="12">
        <v>192</v>
      </c>
    </row>
    <row r="1207" s="5" customFormat="1" ht="17.100000000000001" customHeight="1">
      <c r="A1207" s="18" t="s">
        <v>68</v>
      </c>
      <c r="B1207" s="12">
        <v>0</v>
      </c>
    </row>
    <row r="1208" s="5" customFormat="1" ht="17.100000000000001" customHeight="1">
      <c r="A1208" s="18" t="s">
        <v>69</v>
      </c>
      <c r="B1208" s="12">
        <v>0</v>
      </c>
    </row>
    <row r="1209" s="5" customFormat="1" ht="17.100000000000001" customHeight="1">
      <c r="A1209" s="18" t="s">
        <v>70</v>
      </c>
      <c r="B1209" s="12">
        <v>0</v>
      </c>
    </row>
    <row r="1210" s="5" customFormat="1" ht="17.100000000000001" customHeight="1">
      <c r="A1210" s="18" t="s">
        <v>989</v>
      </c>
      <c r="B1210" s="12">
        <v>0</v>
      </c>
    </row>
    <row r="1211" s="5" customFormat="1" ht="17.100000000000001" customHeight="1">
      <c r="A1211" s="18" t="s">
        <v>990</v>
      </c>
      <c r="B1211" s="12">
        <v>1</v>
      </c>
    </row>
    <row r="1212" s="5" customFormat="1" ht="17.100000000000001" customHeight="1">
      <c r="A1212" s="18" t="s">
        <v>991</v>
      </c>
      <c r="B1212" s="12">
        <v>0</v>
      </c>
    </row>
    <row r="1213" s="5" customFormat="1" ht="17.100000000000001" customHeight="1">
      <c r="A1213" s="18" t="s">
        <v>992</v>
      </c>
      <c r="B1213" s="12">
        <v>0</v>
      </c>
    </row>
    <row r="1214" s="5" customFormat="1" ht="17.100000000000001" customHeight="1">
      <c r="A1214" s="18" t="s">
        <v>993</v>
      </c>
      <c r="B1214" s="12">
        <v>3</v>
      </c>
    </row>
    <row r="1215" s="5" customFormat="1" ht="17.100000000000001" customHeight="1">
      <c r="A1215" s="18" t="s">
        <v>994</v>
      </c>
      <c r="B1215" s="12">
        <v>0</v>
      </c>
    </row>
    <row r="1216" s="5" customFormat="1" ht="17.100000000000001" customHeight="1">
      <c r="A1216" s="18" t="s">
        <v>995</v>
      </c>
      <c r="B1216" s="12">
        <v>0</v>
      </c>
    </row>
    <row r="1217" s="5" customFormat="1" ht="17.100000000000001" customHeight="1">
      <c r="A1217" s="18" t="s">
        <v>996</v>
      </c>
      <c r="B1217" s="12">
        <v>0</v>
      </c>
    </row>
    <row r="1218" s="5" customFormat="1" ht="17.100000000000001" customHeight="1">
      <c r="A1218" s="18" t="s">
        <v>997</v>
      </c>
      <c r="B1218" s="12">
        <v>0</v>
      </c>
    </row>
    <row r="1219" s="5" customFormat="1" ht="17.100000000000001" customHeight="1">
      <c r="A1219" s="18" t="s">
        <v>998</v>
      </c>
      <c r="B1219" s="12">
        <v>70</v>
      </c>
    </row>
    <row r="1220" s="5" customFormat="1" ht="17.100000000000001" customHeight="1">
      <c r="A1220" s="18" t="s">
        <v>999</v>
      </c>
      <c r="B1220" s="12">
        <v>0</v>
      </c>
    </row>
    <row r="1221" s="5" customFormat="1" ht="17.100000000000001" customHeight="1">
      <c r="A1221" s="18" t="s">
        <v>1000</v>
      </c>
      <c r="B1221" s="12">
        <v>0</v>
      </c>
    </row>
    <row r="1222" s="5" customFormat="1" ht="17.100000000000001" customHeight="1">
      <c r="A1222" s="17" t="s">
        <v>77</v>
      </c>
      <c r="B1222" s="12">
        <v>90</v>
      </c>
    </row>
    <row r="1223" s="5" customFormat="1" ht="17.100000000000001" customHeight="1">
      <c r="A1223" s="18" t="s">
        <v>1001</v>
      </c>
      <c r="B1223" s="12">
        <v>28</v>
      </c>
    </row>
    <row r="1224" s="5" customFormat="1" ht="17.100000000000001" customHeight="1">
      <c r="A1224" s="18" t="s">
        <v>1002</v>
      </c>
      <c r="B1224" s="12">
        <v>0</v>
      </c>
    </row>
    <row r="1225" s="5" customFormat="1" ht="16.899999999999999" customHeight="1">
      <c r="A1225" s="18" t="s">
        <v>1003</v>
      </c>
      <c r="B1225" s="12">
        <v>0</v>
      </c>
    </row>
    <row r="1226" s="5" customFormat="1" ht="16.899999999999999" customHeight="1">
      <c r="A1226" s="18" t="s">
        <v>1004</v>
      </c>
      <c r="B1226" s="12">
        <v>0</v>
      </c>
    </row>
    <row r="1227" s="5" customFormat="1" ht="16.899999999999999" customHeight="1">
      <c r="A1227" s="18" t="s">
        <v>1005</v>
      </c>
      <c r="B1227" s="12">
        <v>0</v>
      </c>
    </row>
    <row r="1228" s="5" customFormat="1" ht="17.100000000000001" customHeight="1">
      <c r="A1228" s="17" t="s">
        <v>1006</v>
      </c>
      <c r="B1228" s="12">
        <v>0</v>
      </c>
    </row>
    <row r="1229" s="5" customFormat="1" ht="17.100000000000001" customHeight="1">
      <c r="A1229" s="18" t="s">
        <v>1007</v>
      </c>
      <c r="B1229" s="12">
        <v>0</v>
      </c>
    </row>
    <row r="1230" s="5" customFormat="1" ht="17.100000000000001" customHeight="1">
      <c r="A1230" s="18" t="s">
        <v>1008</v>
      </c>
      <c r="B1230" s="12">
        <v>1006</v>
      </c>
    </row>
    <row r="1231" s="5" customFormat="1" ht="17.100000000000001" customHeight="1">
      <c r="A1231" s="18" t="s">
        <v>1009</v>
      </c>
      <c r="B1231" s="12">
        <v>951</v>
      </c>
    </row>
    <row r="1232" s="5" customFormat="1" ht="17.100000000000001" customHeight="1">
      <c r="A1232" s="18" t="s">
        <v>1010</v>
      </c>
      <c r="B1232" s="12">
        <v>0</v>
      </c>
    </row>
    <row r="1233" s="5" customFormat="1" ht="17.100000000000001" customHeight="1">
      <c r="A1233" s="18" t="s">
        <v>1011</v>
      </c>
      <c r="B1233" s="12">
        <v>23</v>
      </c>
    </row>
    <row r="1234" s="5" customFormat="1" ht="16.899999999999999" customHeight="1">
      <c r="A1234" s="17" t="s">
        <v>1012</v>
      </c>
      <c r="B1234" s="12">
        <v>0</v>
      </c>
    </row>
    <row r="1235" s="5" customFormat="1" ht="17.100000000000001" customHeight="1">
      <c r="A1235" s="18" t="s">
        <v>1013</v>
      </c>
      <c r="B1235" s="12">
        <v>32</v>
      </c>
    </row>
    <row r="1236" s="5" customFormat="1" ht="17.100000000000001" customHeight="1">
      <c r="A1236" s="18" t="s">
        <v>1014</v>
      </c>
      <c r="B1236" s="12">
        <v>0</v>
      </c>
    </row>
    <row r="1237" s="5" customFormat="1" ht="17.100000000000001" customHeight="1">
      <c r="A1237" s="18" t="s">
        <v>1015</v>
      </c>
      <c r="B1237" s="12">
        <v>0</v>
      </c>
    </row>
    <row r="1238" s="5" customFormat="1" ht="17.100000000000001" customHeight="1">
      <c r="A1238" s="18" t="s">
        <v>1016</v>
      </c>
      <c r="B1238" s="12">
        <v>0</v>
      </c>
    </row>
    <row r="1239" s="5" customFormat="1" ht="17.100000000000001" customHeight="1">
      <c r="A1239" s="18" t="s">
        <v>1017</v>
      </c>
      <c r="B1239" s="12">
        <v>0</v>
      </c>
    </row>
    <row r="1240" s="5" customFormat="1" ht="17.100000000000001" customHeight="1">
      <c r="A1240" s="18" t="s">
        <v>1018</v>
      </c>
      <c r="B1240" s="12">
        <v>0</v>
      </c>
    </row>
    <row r="1241" s="5" customFormat="1" ht="17.100000000000001" customHeight="1">
      <c r="A1241" s="18" t="s">
        <v>1019</v>
      </c>
      <c r="B1241" s="12">
        <v>0</v>
      </c>
    </row>
    <row r="1242" s="5" customFormat="1" ht="17.100000000000001" customHeight="1">
      <c r="A1242" s="18" t="s">
        <v>1020</v>
      </c>
      <c r="B1242" s="12">
        <v>0</v>
      </c>
    </row>
    <row r="1243" s="5" customFormat="1" ht="17.100000000000001" customHeight="1">
      <c r="A1243" s="18" t="s">
        <v>1021</v>
      </c>
      <c r="B1243" s="12">
        <v>0</v>
      </c>
    </row>
    <row r="1244" s="5" customFormat="1" ht="17.100000000000001" customHeight="1">
      <c r="A1244" s="18" t="s">
        <v>1022</v>
      </c>
      <c r="B1244" s="12">
        <v>0</v>
      </c>
    </row>
    <row r="1245" s="5" customFormat="1" ht="17.100000000000001" customHeight="1">
      <c r="A1245" s="18" t="s">
        <v>1023</v>
      </c>
      <c r="B1245" s="12">
        <v>0</v>
      </c>
    </row>
    <row r="1246" s="5" customFormat="1" ht="17.100000000000001" customHeight="1">
      <c r="A1246" s="18" t="s">
        <v>1024</v>
      </c>
      <c r="B1246" s="12">
        <v>0</v>
      </c>
    </row>
    <row r="1247" s="5" customFormat="1" ht="17.100000000000001" customHeight="1">
      <c r="A1247" s="17" t="s">
        <v>1025</v>
      </c>
      <c r="B1247" s="12">
        <v>0</v>
      </c>
    </row>
    <row r="1248" s="5" customFormat="1" ht="17.100000000000001" customHeight="1">
      <c r="A1248" s="17" t="s">
        <v>1026</v>
      </c>
      <c r="B1248" s="12">
        <v>0</v>
      </c>
    </row>
    <row r="1249" s="5" customFormat="1" ht="17.100000000000001" customHeight="1">
      <c r="A1249" s="18" t="s">
        <v>1027</v>
      </c>
      <c r="B1249" s="12">
        <v>4865</v>
      </c>
    </row>
    <row r="1250" s="5" customFormat="1" ht="17.100000000000001" customHeight="1">
      <c r="A1250" s="18" t="s">
        <v>1028</v>
      </c>
      <c r="B1250" s="12">
        <v>1339</v>
      </c>
    </row>
    <row r="1251" s="5" customFormat="1" ht="17.100000000000001" customHeight="1">
      <c r="A1251" s="18" t="s">
        <v>68</v>
      </c>
      <c r="B1251" s="12">
        <v>557</v>
      </c>
    </row>
    <row r="1252" s="5" customFormat="1" ht="17.100000000000001" customHeight="1">
      <c r="A1252" s="18" t="s">
        <v>69</v>
      </c>
      <c r="B1252" s="12">
        <v>125</v>
      </c>
    </row>
    <row r="1253" s="5" customFormat="1" ht="16.899999999999999" customHeight="1">
      <c r="A1253" s="18" t="s">
        <v>70</v>
      </c>
      <c r="B1253" s="12">
        <v>0</v>
      </c>
    </row>
    <row r="1254" s="5" customFormat="1" ht="17.100000000000001" customHeight="1">
      <c r="A1254" s="18" t="s">
        <v>1029</v>
      </c>
      <c r="B1254" s="12">
        <v>53</v>
      </c>
    </row>
    <row r="1255" s="5" customFormat="1" ht="17.100000000000001" customHeight="1">
      <c r="A1255" s="18" t="s">
        <v>1030</v>
      </c>
      <c r="B1255" s="12">
        <v>0</v>
      </c>
    </row>
    <row r="1256" s="5" customFormat="1" ht="17.100000000000001" customHeight="1">
      <c r="A1256" s="18" t="s">
        <v>1031</v>
      </c>
      <c r="B1256" s="12">
        <v>0</v>
      </c>
    </row>
    <row r="1257" s="5" customFormat="1" ht="17.100000000000001" customHeight="1">
      <c r="A1257" s="18" t="s">
        <v>1032</v>
      </c>
      <c r="B1257" s="12">
        <v>130</v>
      </c>
    </row>
    <row r="1258" s="5" customFormat="1" ht="17.100000000000001" customHeight="1">
      <c r="A1258" s="18" t="s">
        <v>1033</v>
      </c>
      <c r="B1258" s="12">
        <v>119</v>
      </c>
    </row>
    <row r="1259" s="5" customFormat="1" ht="17.100000000000001" customHeight="1">
      <c r="A1259" s="17" t="s">
        <v>77</v>
      </c>
      <c r="B1259" s="12">
        <v>255</v>
      </c>
    </row>
    <row r="1260" s="5" customFormat="1" ht="17.100000000000001" customHeight="1">
      <c r="A1260" s="18" t="s">
        <v>1034</v>
      </c>
      <c r="B1260" s="12">
        <v>100</v>
      </c>
    </row>
    <row r="1261" s="5" customFormat="1" ht="17.100000000000001" customHeight="1">
      <c r="A1261" s="18" t="s">
        <v>1035</v>
      </c>
      <c r="B1261" s="12">
        <v>2737</v>
      </c>
    </row>
    <row r="1262" s="5" customFormat="1" ht="17.100000000000001" customHeight="1">
      <c r="A1262" s="18" t="s">
        <v>68</v>
      </c>
      <c r="B1262" s="12">
        <v>1260</v>
      </c>
    </row>
    <row r="1263" s="5" customFormat="1" ht="17.100000000000001" customHeight="1">
      <c r="A1263" s="18" t="s">
        <v>69</v>
      </c>
      <c r="B1263" s="12">
        <v>0</v>
      </c>
    </row>
    <row r="1264" s="5" customFormat="1" ht="17.100000000000001" customHeight="1">
      <c r="A1264" s="18" t="s">
        <v>70</v>
      </c>
      <c r="B1264" s="12">
        <v>0</v>
      </c>
    </row>
    <row r="1265" s="5" customFormat="1" ht="17.100000000000001" customHeight="1">
      <c r="A1265" s="17" t="s">
        <v>1036</v>
      </c>
      <c r="B1265" s="12">
        <v>874</v>
      </c>
    </row>
    <row r="1266" s="5" customFormat="1" ht="17.100000000000001" customHeight="1">
      <c r="A1266" s="18" t="s">
        <v>77</v>
      </c>
      <c r="B1266" s="12">
        <v>3</v>
      </c>
    </row>
    <row r="1267" s="5" customFormat="1" ht="17.100000000000001" customHeight="1">
      <c r="A1267" s="18" t="s">
        <v>1037</v>
      </c>
      <c r="B1267" s="12">
        <v>600</v>
      </c>
    </row>
    <row r="1268" s="5" customFormat="1" ht="17.100000000000001" customHeight="1">
      <c r="A1268" s="18" t="s">
        <v>1038</v>
      </c>
      <c r="B1268" s="12">
        <v>0</v>
      </c>
    </row>
    <row r="1269" s="5" customFormat="1" ht="17.100000000000001" customHeight="1">
      <c r="A1269" s="18" t="s">
        <v>68</v>
      </c>
      <c r="B1269" s="12">
        <v>0</v>
      </c>
    </row>
    <row r="1270" s="5" customFormat="1" ht="17.100000000000001" customHeight="1">
      <c r="A1270" s="18" t="s">
        <v>69</v>
      </c>
      <c r="B1270" s="12">
        <v>0</v>
      </c>
    </row>
    <row r="1271" s="5" customFormat="1" ht="17.100000000000001" customHeight="1">
      <c r="A1271" s="18" t="s">
        <v>70</v>
      </c>
      <c r="B1271" s="12">
        <v>0</v>
      </c>
    </row>
    <row r="1272" s="5" customFormat="1" ht="17.100000000000001" customHeight="1">
      <c r="A1272" s="18" t="s">
        <v>1039</v>
      </c>
      <c r="B1272" s="12">
        <v>0</v>
      </c>
    </row>
    <row r="1273" s="5" customFormat="1" ht="17.100000000000001" customHeight="1">
      <c r="A1273" s="17" t="s">
        <v>1040</v>
      </c>
      <c r="B1273" s="12">
        <v>0</v>
      </c>
    </row>
    <row r="1274" s="5" customFormat="1" ht="17.100000000000001" customHeight="1">
      <c r="A1274" s="18" t="s">
        <v>77</v>
      </c>
      <c r="B1274" s="12">
        <v>0</v>
      </c>
    </row>
    <row r="1275" s="5" customFormat="1" ht="17.100000000000001" customHeight="1">
      <c r="A1275" s="18" t="s">
        <v>1041</v>
      </c>
      <c r="B1275" s="12">
        <v>0</v>
      </c>
    </row>
    <row r="1276" s="5" customFormat="1" ht="17.100000000000001" customHeight="1">
      <c r="A1276" s="18" t="s">
        <v>1042</v>
      </c>
      <c r="B1276" s="12">
        <v>10</v>
      </c>
    </row>
    <row r="1277" s="5" customFormat="1" ht="17.100000000000001" customHeight="1">
      <c r="A1277" s="18" t="s">
        <v>68</v>
      </c>
      <c r="B1277" s="12">
        <v>0</v>
      </c>
    </row>
    <row r="1278" s="5" customFormat="1" ht="17.100000000000001" customHeight="1">
      <c r="A1278" s="18" t="s">
        <v>69</v>
      </c>
      <c r="B1278" s="12">
        <v>0</v>
      </c>
    </row>
    <row r="1279" s="5" customFormat="1" ht="17.100000000000001" customHeight="1">
      <c r="A1279" s="18" t="s">
        <v>70</v>
      </c>
      <c r="B1279" s="12">
        <v>0</v>
      </c>
    </row>
    <row r="1280" s="5" customFormat="1" ht="17.100000000000001" customHeight="1">
      <c r="A1280" s="18" t="s">
        <v>1043</v>
      </c>
      <c r="B1280" s="12">
        <v>0</v>
      </c>
    </row>
    <row r="1281" s="5" customFormat="1" ht="17.100000000000001" customHeight="1">
      <c r="A1281" s="18" t="s">
        <v>1044</v>
      </c>
      <c r="B1281" s="12">
        <v>0</v>
      </c>
    </row>
    <row r="1282" s="5" customFormat="1" ht="17.100000000000001" customHeight="1">
      <c r="A1282" s="18" t="s">
        <v>1045</v>
      </c>
      <c r="B1282" s="12">
        <v>0</v>
      </c>
    </row>
    <row r="1283" s="5" customFormat="1" ht="17.100000000000001" customHeight="1">
      <c r="A1283" s="18" t="s">
        <v>1046</v>
      </c>
      <c r="B1283" s="12">
        <v>0</v>
      </c>
    </row>
    <row r="1284" s="5" customFormat="1" ht="17.100000000000001" customHeight="1">
      <c r="A1284" s="18" t="s">
        <v>1047</v>
      </c>
      <c r="B1284" s="12">
        <v>0</v>
      </c>
    </row>
    <row r="1285" s="5" customFormat="1" ht="17.100000000000001" customHeight="1">
      <c r="A1285" s="18" t="s">
        <v>1048</v>
      </c>
      <c r="B1285" s="12">
        <v>0</v>
      </c>
    </row>
    <row r="1286" s="5" customFormat="1" ht="17.100000000000001" customHeight="1">
      <c r="A1286" s="17" t="s">
        <v>1049</v>
      </c>
      <c r="B1286" s="12">
        <v>0</v>
      </c>
    </row>
    <row r="1287" s="5" customFormat="1" ht="17.100000000000001" customHeight="1">
      <c r="A1287" s="18" t="s">
        <v>1050</v>
      </c>
      <c r="B1287" s="12">
        <v>0</v>
      </c>
    </row>
    <row r="1288" s="5" customFormat="1" ht="17.100000000000001" customHeight="1">
      <c r="A1288" s="18" t="s">
        <v>1051</v>
      </c>
      <c r="B1288" s="12">
        <v>10</v>
      </c>
    </row>
    <row r="1289" s="5" customFormat="1" ht="17.100000000000001" customHeight="1">
      <c r="A1289" s="18" t="s">
        <v>1052</v>
      </c>
      <c r="B1289" s="12">
        <v>696</v>
      </c>
    </row>
    <row r="1290" s="5" customFormat="1" ht="17.100000000000001" customHeight="1">
      <c r="A1290" s="17" t="s">
        <v>1053</v>
      </c>
      <c r="B1290" s="22">
        <v>680</v>
      </c>
    </row>
    <row r="1291" s="5" customFormat="1" ht="17.100000000000001" customHeight="1">
      <c r="A1291" s="18" t="s">
        <v>1054</v>
      </c>
      <c r="B1291" s="12">
        <v>16</v>
      </c>
    </row>
    <row r="1292" s="5" customFormat="1" ht="17.100000000000001" customHeight="1">
      <c r="A1292" s="18" t="s">
        <v>1055</v>
      </c>
      <c r="B1292" s="12">
        <v>0</v>
      </c>
    </row>
    <row r="1293" s="5" customFormat="1" ht="17.100000000000001" customHeight="1">
      <c r="A1293" s="18" t="s">
        <v>1056</v>
      </c>
      <c r="B1293" s="12">
        <v>70</v>
      </c>
    </row>
    <row r="1294" s="5" customFormat="1" ht="17.100000000000001" customHeight="1">
      <c r="A1294" s="17" t="s">
        <v>1057</v>
      </c>
      <c r="B1294" s="12">
        <v>70</v>
      </c>
    </row>
    <row r="1295" s="5" customFormat="1" ht="17.100000000000001" customHeight="1">
      <c r="A1295" s="18" t="s">
        <v>1058</v>
      </c>
      <c r="B1295" s="12">
        <v>0</v>
      </c>
    </row>
    <row r="1296" s="5" customFormat="1" ht="17.100000000000001" customHeight="1">
      <c r="A1296" s="17" t="s">
        <v>1059</v>
      </c>
      <c r="B1296" s="12">
        <v>0</v>
      </c>
    </row>
    <row r="1297" s="5" customFormat="1" ht="17.100000000000001" customHeight="1">
      <c r="A1297" s="17" t="s">
        <v>1060</v>
      </c>
      <c r="B1297" s="12">
        <v>13</v>
      </c>
    </row>
    <row r="1298" s="5" customFormat="1" ht="17.100000000000001" customHeight="1">
      <c r="A1298" s="18" t="s">
        <v>1061</v>
      </c>
      <c r="B1298" s="12">
        <v>13</v>
      </c>
    </row>
    <row r="1299" s="5" customFormat="1" ht="17.100000000000001" customHeight="1">
      <c r="A1299" s="17" t="s">
        <v>1062</v>
      </c>
      <c r="B1299" s="12">
        <v>844</v>
      </c>
    </row>
    <row r="1300" s="5" customFormat="1" ht="17.100000000000001" customHeight="1">
      <c r="A1300" s="17" t="s">
        <v>1063</v>
      </c>
      <c r="B1300" s="12">
        <v>844</v>
      </c>
    </row>
    <row r="1301" s="5" customFormat="1" ht="17.100000000000001" customHeight="1">
      <c r="A1301" s="17" t="s">
        <v>1064</v>
      </c>
      <c r="B1301" s="12">
        <v>844</v>
      </c>
    </row>
    <row r="1302" s="5" customFormat="1" ht="17.100000000000001" customHeight="1">
      <c r="A1302" s="18" t="s">
        <v>1065</v>
      </c>
      <c r="B1302" s="12">
        <v>6811</v>
      </c>
    </row>
    <row r="1303" s="5" customFormat="1" ht="17.100000000000001" customHeight="1">
      <c r="A1303" s="18" t="s">
        <v>1066</v>
      </c>
      <c r="B1303" s="12">
        <v>0</v>
      </c>
    </row>
    <row r="1304" s="5" customFormat="1" ht="17.100000000000001" customHeight="1">
      <c r="A1304" s="18" t="s">
        <v>1067</v>
      </c>
      <c r="B1304" s="12">
        <v>0</v>
      </c>
    </row>
    <row r="1305" s="5" customFormat="1" ht="17.100000000000001" customHeight="1">
      <c r="A1305" s="18" t="s">
        <v>1068</v>
      </c>
      <c r="B1305" s="12">
        <v>0</v>
      </c>
    </row>
    <row r="1306" s="5" customFormat="1" ht="17.100000000000001" customHeight="1">
      <c r="A1306" s="17" t="s">
        <v>1069</v>
      </c>
      <c r="B1306" s="12">
        <v>0</v>
      </c>
    </row>
    <row r="1307" s="5" customFormat="1" ht="17.100000000000001" customHeight="1">
      <c r="A1307" s="18" t="s">
        <v>1070</v>
      </c>
      <c r="B1307" s="12">
        <v>0</v>
      </c>
    </row>
    <row r="1308" s="5" customFormat="1" ht="17.100000000000001" customHeight="1">
      <c r="A1308" s="18" t="s">
        <v>1071</v>
      </c>
      <c r="B1308" s="12">
        <v>0</v>
      </c>
    </row>
    <row r="1309" s="5" customFormat="1" ht="17.100000000000001" customHeight="1">
      <c r="A1309" s="18" t="s">
        <v>1072</v>
      </c>
      <c r="B1309" s="12">
        <v>6811</v>
      </c>
    </row>
    <row r="1310" s="5" customFormat="1" ht="16.899999999999999" customHeight="1">
      <c r="A1310" s="18" t="s">
        <v>1073</v>
      </c>
      <c r="B1310" s="12">
        <v>6372</v>
      </c>
    </row>
    <row r="1311" s="5" customFormat="1" ht="17.100000000000001" customHeight="1">
      <c r="A1311" s="17" t="s">
        <v>1074</v>
      </c>
      <c r="B1311" s="12">
        <v>0</v>
      </c>
    </row>
    <row r="1312" s="5" customFormat="1" ht="17.100000000000001" customHeight="1">
      <c r="A1312" s="17" t="s">
        <v>1075</v>
      </c>
      <c r="B1312" s="12">
        <v>439</v>
      </c>
    </row>
    <row r="1313" s="5" customFormat="1" ht="17.100000000000001" customHeight="1">
      <c r="A1313" s="17" t="s">
        <v>1076</v>
      </c>
      <c r="B1313" s="12">
        <v>0</v>
      </c>
    </row>
    <row r="1314" s="5" customFormat="1" ht="17.100000000000001" customHeight="1">
      <c r="A1314" s="17" t="s">
        <v>1077</v>
      </c>
      <c r="B1314" s="12">
        <v>26</v>
      </c>
    </row>
    <row r="1315" ht="15.75">
      <c r="A1315" s="5" t="s">
        <v>1078</v>
      </c>
      <c r="B1315" s="5">
        <v>0</v>
      </c>
    </row>
    <row r="1316" s="5" customFormat="1" ht="16.899999999999999" customHeight="1">
      <c r="A1316" s="5" t="s">
        <v>1079</v>
      </c>
      <c r="B1316" s="5">
        <v>0</v>
      </c>
    </row>
    <row r="1317" ht="15.75">
      <c r="A1317" s="5" t="s">
        <v>1080</v>
      </c>
      <c r="B1317" s="5">
        <v>26</v>
      </c>
    </row>
  </sheetData>
  <mergeCells count="3">
    <mergeCell ref="A1:B1"/>
    <mergeCell ref="A2:B2"/>
    <mergeCell ref="A3:B3"/>
  </mergeCells>
  <printOptions headings="0" gridLines="0"/>
  <pageMargins left="0.90486100000000014" right="0.74791700000000005" top="0.35416699999999995" bottom="0.55069399999999991" header="0.19652799999999998" footer="0"/>
  <pageSetup paperSize="9" scale="80" firstPageNumber="1" fitToWidth="1" fitToHeight="1" pageOrder="downThenOver" orientation="portrait" usePrinterDefaults="1" blackAndWhite="0" draft="0" cellComments="none" useFirstPageNumber="0" errors="displayed" horizontalDpi="600" verticalDpi="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showZeros="0" zoomScale="100" workbookViewId="0">
      <selection activeCell="A16" activeCellId="0" sqref="A16"/>
    </sheetView>
  </sheetViews>
  <sheetFormatPr baseColWidth="8" defaultColWidth="9.125" defaultRowHeight="15.75" customHeight="1"/>
  <cols>
    <col customWidth="1" min="1" max="1" style="5" width="8.75"/>
    <col customWidth="1" min="2" max="2" style="5" width="35.375"/>
    <col customWidth="1" min="3" max="3" style="24" width="29.625"/>
    <col customWidth="1" min="4" max="4" style="5" width="14.875"/>
    <col customWidth="1" min="5" max="257" style="5" width="9.125"/>
  </cols>
  <sheetData>
    <row r="1" s="5" customFormat="1" ht="42.75" customHeight="1">
      <c r="A1" s="20" t="s">
        <v>1083</v>
      </c>
      <c r="B1" s="20"/>
      <c r="C1" s="25"/>
    </row>
    <row r="2" s="5" customFormat="1" ht="16.899999999999999" customHeight="1">
      <c r="A2" s="26"/>
      <c r="B2" s="26"/>
      <c r="C2" s="27" t="s">
        <v>37</v>
      </c>
    </row>
    <row r="3" s="28" customFormat="1" ht="17.25" customHeight="1">
      <c r="A3" s="29" t="s">
        <v>1084</v>
      </c>
      <c r="B3" s="30" t="s">
        <v>1085</v>
      </c>
      <c r="C3" s="31" t="s">
        <v>1086</v>
      </c>
    </row>
    <row r="4" s="28" customFormat="1" ht="35.25" customHeight="1">
      <c r="A4" s="29"/>
      <c r="B4" s="30"/>
      <c r="C4" s="31"/>
    </row>
    <row r="5" s="5" customFormat="1" ht="17.25" customHeight="1">
      <c r="A5" s="32"/>
      <c r="B5" s="33" t="s">
        <v>65</v>
      </c>
      <c r="C5" s="12">
        <v>138966</v>
      </c>
      <c r="D5" s="34"/>
    </row>
    <row r="6" s="5" customFormat="1" ht="16.899999999999999" customHeight="1">
      <c r="A6" s="32">
        <v>501</v>
      </c>
      <c r="B6" s="35" t="s">
        <v>1087</v>
      </c>
      <c r="C6" s="12">
        <v>67498</v>
      </c>
      <c r="D6" s="34"/>
    </row>
    <row r="7" s="5" customFormat="1" ht="16.899999999999999" customHeight="1">
      <c r="A7" s="32">
        <v>50101</v>
      </c>
      <c r="B7" s="32" t="s">
        <v>1088</v>
      </c>
      <c r="C7" s="12">
        <v>43966</v>
      </c>
      <c r="D7" s="34"/>
    </row>
    <row r="8" s="5" customFormat="1" ht="16.899999999999999" customHeight="1">
      <c r="A8" s="32">
        <v>50102</v>
      </c>
      <c r="B8" s="32" t="s">
        <v>1089</v>
      </c>
      <c r="C8" s="12">
        <v>10946</v>
      </c>
      <c r="D8" s="34"/>
    </row>
    <row r="9" s="5" customFormat="1" ht="16.899999999999999" customHeight="1">
      <c r="A9" s="32">
        <v>50103</v>
      </c>
      <c r="B9" s="32" t="s">
        <v>1090</v>
      </c>
      <c r="C9" s="12">
        <v>5375</v>
      </c>
      <c r="D9" s="34"/>
    </row>
    <row r="10" s="5" customFormat="1" ht="16.899999999999999" customHeight="1">
      <c r="A10" s="32">
        <v>50199</v>
      </c>
      <c r="B10" s="32" t="s">
        <v>1091</v>
      </c>
      <c r="C10" s="12">
        <v>7211</v>
      </c>
      <c r="D10" s="34"/>
    </row>
    <row r="11" s="5" customFormat="1" ht="16.899999999999999" customHeight="1">
      <c r="A11" s="32">
        <v>502</v>
      </c>
      <c r="B11" s="35" t="s">
        <v>1092</v>
      </c>
      <c r="C11" s="12">
        <v>8667</v>
      </c>
      <c r="D11" s="34"/>
    </row>
    <row r="12" s="5" customFormat="1" ht="16.899999999999999" customHeight="1">
      <c r="A12" s="32">
        <v>50201</v>
      </c>
      <c r="B12" s="32" t="s">
        <v>1093</v>
      </c>
      <c r="C12" s="12">
        <v>5554</v>
      </c>
      <c r="D12" s="34"/>
    </row>
    <row r="13" s="5" customFormat="1" ht="16.899999999999999" customHeight="1">
      <c r="A13" s="32">
        <v>50202</v>
      </c>
      <c r="B13" s="32" t="s">
        <v>1094</v>
      </c>
      <c r="C13" s="12">
        <v>64</v>
      </c>
      <c r="D13" s="34"/>
    </row>
    <row r="14" s="5" customFormat="1" ht="16.899999999999999" customHeight="1">
      <c r="A14" s="32">
        <v>50203</v>
      </c>
      <c r="B14" s="32" t="s">
        <v>1095</v>
      </c>
      <c r="C14" s="12">
        <v>89</v>
      </c>
      <c r="D14" s="34"/>
    </row>
    <row r="15" s="5" customFormat="1" ht="16.899999999999999" customHeight="1">
      <c r="A15" s="32">
        <v>50204</v>
      </c>
      <c r="B15" s="32" t="s">
        <v>1096</v>
      </c>
      <c r="C15" s="12">
        <v>55</v>
      </c>
      <c r="D15" s="34"/>
    </row>
    <row r="16" s="5" customFormat="1" ht="16.899999999999999" customHeight="1">
      <c r="A16" s="32">
        <v>50205</v>
      </c>
      <c r="B16" s="32" t="s">
        <v>1097</v>
      </c>
      <c r="C16" s="12">
        <v>500</v>
      </c>
      <c r="D16" s="34"/>
    </row>
    <row r="17" s="5" customFormat="1" ht="16.899999999999999" customHeight="1">
      <c r="A17" s="32">
        <v>50206</v>
      </c>
      <c r="B17" s="32" t="s">
        <v>1098</v>
      </c>
      <c r="C17" s="12">
        <v>85</v>
      </c>
      <c r="D17" s="34"/>
    </row>
    <row r="18" s="5" customFormat="1" ht="16.899999999999999" customHeight="1">
      <c r="A18" s="32">
        <v>50207</v>
      </c>
      <c r="B18" s="32" t="s">
        <v>1099</v>
      </c>
      <c r="C18" s="12">
        <v>88</v>
      </c>
      <c r="D18" s="34"/>
    </row>
    <row r="19" s="5" customFormat="1" ht="16.899999999999999" customHeight="1">
      <c r="A19" s="32">
        <v>50208</v>
      </c>
      <c r="B19" s="32" t="s">
        <v>1100</v>
      </c>
      <c r="C19" s="12">
        <v>335</v>
      </c>
      <c r="D19" s="34"/>
    </row>
    <row r="20" s="5" customFormat="1" ht="16.899999999999999" customHeight="1">
      <c r="A20" s="32">
        <v>50209</v>
      </c>
      <c r="B20" s="32" t="s">
        <v>1101</v>
      </c>
      <c r="C20" s="12">
        <v>302</v>
      </c>
      <c r="D20" s="34"/>
    </row>
    <row r="21" s="5" customFormat="1" ht="16.899999999999999" customHeight="1">
      <c r="A21" s="32">
        <v>50299</v>
      </c>
      <c r="B21" s="32" t="s">
        <v>1102</v>
      </c>
      <c r="C21" s="12">
        <v>1595</v>
      </c>
      <c r="D21" s="34"/>
    </row>
    <row r="22" s="5" customFormat="1" ht="16.899999999999999" customHeight="1">
      <c r="A22" s="32">
        <v>503</v>
      </c>
      <c r="B22" s="35" t="s">
        <v>1103</v>
      </c>
      <c r="C22" s="12">
        <v>0</v>
      </c>
      <c r="D22" s="34"/>
    </row>
    <row r="23" s="5" customFormat="1" ht="16.899999999999999" customHeight="1">
      <c r="A23" s="32">
        <v>50301</v>
      </c>
      <c r="B23" s="32" t="s">
        <v>1104</v>
      </c>
      <c r="C23" s="12">
        <v>0</v>
      </c>
      <c r="D23" s="34"/>
    </row>
    <row r="24" s="5" customFormat="1" ht="16.899999999999999" customHeight="1">
      <c r="A24" s="32">
        <v>50302</v>
      </c>
      <c r="B24" s="32" t="s">
        <v>1105</v>
      </c>
      <c r="C24" s="12">
        <v>0</v>
      </c>
      <c r="D24" s="34"/>
    </row>
    <row r="25" s="5" customFormat="1" ht="16.899999999999999" customHeight="1">
      <c r="A25" s="32">
        <v>50303</v>
      </c>
      <c r="B25" s="32" t="s">
        <v>1106</v>
      </c>
      <c r="C25" s="12">
        <v>0</v>
      </c>
      <c r="D25" s="34"/>
    </row>
    <row r="26" s="5" customFormat="1" ht="17.25" customHeight="1">
      <c r="A26" s="32">
        <v>50305</v>
      </c>
      <c r="B26" s="32" t="s">
        <v>1107</v>
      </c>
      <c r="C26" s="12">
        <v>0</v>
      </c>
      <c r="D26" s="34"/>
    </row>
    <row r="27" s="5" customFormat="1" ht="16.899999999999999" customHeight="1">
      <c r="A27" s="32">
        <v>50306</v>
      </c>
      <c r="B27" s="32" t="s">
        <v>1108</v>
      </c>
      <c r="C27" s="12">
        <v>0</v>
      </c>
      <c r="D27" s="34"/>
    </row>
    <row r="28" s="5" customFormat="1" ht="16.899999999999999" customHeight="1">
      <c r="A28" s="32">
        <v>50307</v>
      </c>
      <c r="B28" s="32" t="s">
        <v>1109</v>
      </c>
      <c r="C28" s="12">
        <v>0</v>
      </c>
      <c r="D28" s="34"/>
    </row>
    <row r="29" s="5" customFormat="1" ht="16.899999999999999" customHeight="1">
      <c r="A29" s="32">
        <v>50399</v>
      </c>
      <c r="B29" s="32" t="s">
        <v>1110</v>
      </c>
      <c r="C29" s="12">
        <v>0</v>
      </c>
      <c r="D29" s="34"/>
    </row>
    <row r="30" s="5" customFormat="1" ht="16.899999999999999" customHeight="1">
      <c r="A30" s="32">
        <v>504</v>
      </c>
      <c r="B30" s="35" t="s">
        <v>1111</v>
      </c>
      <c r="C30" s="12">
        <v>0</v>
      </c>
      <c r="D30" s="34"/>
    </row>
    <row r="31" s="5" customFormat="1" ht="16.899999999999999" customHeight="1">
      <c r="A31" s="32">
        <v>50401</v>
      </c>
      <c r="B31" s="32" t="s">
        <v>1104</v>
      </c>
      <c r="C31" s="12">
        <v>0</v>
      </c>
      <c r="D31" s="34"/>
    </row>
    <row r="32" s="5" customFormat="1" ht="16.899999999999999" customHeight="1">
      <c r="A32" s="32">
        <v>50402</v>
      </c>
      <c r="B32" s="32" t="s">
        <v>1105</v>
      </c>
      <c r="C32" s="12">
        <v>0</v>
      </c>
      <c r="D32" s="34"/>
    </row>
    <row r="33" s="5" customFormat="1" ht="16.899999999999999" customHeight="1">
      <c r="A33" s="32">
        <v>50403</v>
      </c>
      <c r="B33" s="32" t="s">
        <v>1106</v>
      </c>
      <c r="C33" s="12">
        <v>0</v>
      </c>
      <c r="D33" s="34"/>
    </row>
    <row r="34" s="5" customFormat="1" ht="16.899999999999999" customHeight="1">
      <c r="A34" s="32">
        <v>50404</v>
      </c>
      <c r="B34" s="32" t="s">
        <v>1108</v>
      </c>
      <c r="C34" s="12">
        <v>0</v>
      </c>
      <c r="D34" s="34"/>
    </row>
    <row r="35" s="5" customFormat="1" ht="16.899999999999999" customHeight="1">
      <c r="A35" s="32">
        <v>50405</v>
      </c>
      <c r="B35" s="32" t="s">
        <v>1109</v>
      </c>
      <c r="C35" s="12">
        <v>0</v>
      </c>
      <c r="D35" s="34"/>
    </row>
    <row r="36" s="5" customFormat="1" ht="17.25" customHeight="1">
      <c r="A36" s="32">
        <v>50499</v>
      </c>
      <c r="B36" s="32" t="s">
        <v>1110</v>
      </c>
      <c r="C36" s="12">
        <v>0</v>
      </c>
      <c r="D36" s="34"/>
    </row>
    <row r="37" s="5" customFormat="1" ht="16.899999999999999" customHeight="1">
      <c r="A37" s="32">
        <v>505</v>
      </c>
      <c r="B37" s="35" t="s">
        <v>1112</v>
      </c>
      <c r="C37" s="12">
        <v>57634</v>
      </c>
      <c r="D37" s="34"/>
    </row>
    <row r="38" s="5" customFormat="1" ht="16.899999999999999" customHeight="1">
      <c r="A38" s="32">
        <v>50501</v>
      </c>
      <c r="B38" s="32" t="s">
        <v>1113</v>
      </c>
      <c r="C38" s="12">
        <v>54744</v>
      </c>
      <c r="D38" s="34"/>
    </row>
    <row r="39" s="5" customFormat="1" ht="16.899999999999999" customHeight="1">
      <c r="A39" s="32">
        <v>50502</v>
      </c>
      <c r="B39" s="32" t="s">
        <v>1114</v>
      </c>
      <c r="C39" s="12">
        <v>2890</v>
      </c>
      <c r="D39" s="34"/>
    </row>
    <row r="40" s="5" customFormat="1" ht="16.899999999999999" customHeight="1">
      <c r="A40" s="32">
        <v>50599</v>
      </c>
      <c r="B40" s="32" t="s">
        <v>1115</v>
      </c>
      <c r="C40" s="12">
        <v>0</v>
      </c>
      <c r="D40" s="34"/>
    </row>
    <row r="41" s="5" customFormat="1" ht="16.899999999999999" customHeight="1">
      <c r="A41" s="32">
        <v>506</v>
      </c>
      <c r="B41" s="35" t="s">
        <v>1116</v>
      </c>
      <c r="C41" s="12">
        <v>0</v>
      </c>
      <c r="D41" s="34"/>
    </row>
    <row r="42" s="5" customFormat="1" ht="16.899999999999999" customHeight="1">
      <c r="A42" s="32">
        <v>50601</v>
      </c>
      <c r="B42" s="32" t="s">
        <v>1117</v>
      </c>
      <c r="C42" s="12">
        <v>0</v>
      </c>
      <c r="D42" s="34"/>
    </row>
    <row r="43" s="5" customFormat="1" ht="16.899999999999999" customHeight="1">
      <c r="A43" s="32">
        <v>50602</v>
      </c>
      <c r="B43" s="32" t="s">
        <v>1118</v>
      </c>
      <c r="C43" s="12">
        <v>0</v>
      </c>
      <c r="D43" s="34"/>
    </row>
    <row r="44" s="5" customFormat="1" ht="16.899999999999999" customHeight="1">
      <c r="A44" s="32">
        <v>507</v>
      </c>
      <c r="B44" s="35" t="s">
        <v>1119</v>
      </c>
      <c r="C44" s="12">
        <v>0</v>
      </c>
      <c r="D44" s="34"/>
    </row>
    <row r="45" s="5" customFormat="1" ht="16.899999999999999" customHeight="1">
      <c r="A45" s="32">
        <v>50701</v>
      </c>
      <c r="B45" s="32" t="s">
        <v>1120</v>
      </c>
      <c r="C45" s="12">
        <v>0</v>
      </c>
      <c r="D45" s="34"/>
    </row>
    <row r="46" s="5" customFormat="1" ht="16.899999999999999" customHeight="1">
      <c r="A46" s="32">
        <v>50702</v>
      </c>
      <c r="B46" s="32" t="s">
        <v>1121</v>
      </c>
      <c r="C46" s="12">
        <v>0</v>
      </c>
      <c r="D46" s="34"/>
    </row>
    <row r="47" s="5" customFormat="1" ht="16.899999999999999" customHeight="1">
      <c r="A47" s="32">
        <v>50799</v>
      </c>
      <c r="B47" s="32" t="s">
        <v>1122</v>
      </c>
      <c r="C47" s="12">
        <v>0</v>
      </c>
      <c r="D47" s="34"/>
    </row>
    <row r="48" s="5" customFormat="1" ht="16.899999999999999" customHeight="1">
      <c r="A48" s="32">
        <v>508</v>
      </c>
      <c r="B48" s="35" t="s">
        <v>1123</v>
      </c>
      <c r="C48" s="12">
        <v>0</v>
      </c>
      <c r="D48" s="34"/>
    </row>
    <row r="49" s="5" customFormat="1" ht="16.899999999999999" customHeight="1">
      <c r="A49" s="32">
        <v>50803</v>
      </c>
      <c r="B49" s="32" t="s">
        <v>1124</v>
      </c>
      <c r="C49" s="12">
        <v>0</v>
      </c>
      <c r="D49" s="34"/>
    </row>
    <row r="50" s="5" customFormat="1" ht="17.25" customHeight="1">
      <c r="A50" s="32">
        <v>50804</v>
      </c>
      <c r="B50" s="32" t="s">
        <v>1125</v>
      </c>
      <c r="C50" s="12">
        <v>0</v>
      </c>
      <c r="D50" s="34"/>
    </row>
    <row r="51" s="5" customFormat="1" ht="16.899999999999999" customHeight="1">
      <c r="A51" s="32">
        <v>50805</v>
      </c>
      <c r="B51" s="32" t="s">
        <v>1126</v>
      </c>
      <c r="C51" s="12">
        <v>0</v>
      </c>
      <c r="D51" s="34"/>
    </row>
    <row r="52" s="5" customFormat="1" ht="16.899999999999999" customHeight="1">
      <c r="A52" s="32">
        <v>50899</v>
      </c>
      <c r="B52" s="32" t="s">
        <v>1127</v>
      </c>
      <c r="C52" s="12">
        <v>0</v>
      </c>
      <c r="D52" s="34"/>
    </row>
    <row r="53" s="5" customFormat="1" ht="16.899999999999999" customHeight="1">
      <c r="A53" s="32">
        <v>509</v>
      </c>
      <c r="B53" s="35" t="s">
        <v>1128</v>
      </c>
      <c r="C53" s="12">
        <v>5167</v>
      </c>
      <c r="D53" s="34"/>
    </row>
    <row r="54" s="5" customFormat="1" ht="16.899999999999999" customHeight="1">
      <c r="A54" s="32">
        <v>50901</v>
      </c>
      <c r="B54" s="32" t="s">
        <v>1129</v>
      </c>
      <c r="C54" s="12">
        <v>415</v>
      </c>
      <c r="D54" s="34"/>
    </row>
    <row r="55" s="5" customFormat="1" ht="16.899999999999999" customHeight="1">
      <c r="A55" s="32">
        <v>50902</v>
      </c>
      <c r="B55" s="32" t="s">
        <v>1130</v>
      </c>
      <c r="C55" s="12">
        <v>0</v>
      </c>
      <c r="D55" s="34"/>
    </row>
    <row r="56" s="5" customFormat="1" ht="16.899999999999999" customHeight="1">
      <c r="A56" s="32">
        <v>50903</v>
      </c>
      <c r="B56" s="32" t="s">
        <v>1131</v>
      </c>
      <c r="C56" s="12">
        <v>0</v>
      </c>
      <c r="D56" s="34"/>
    </row>
    <row r="57" s="5" customFormat="1" ht="16.899999999999999" customHeight="1">
      <c r="A57" s="32">
        <v>50905</v>
      </c>
      <c r="B57" s="32" t="s">
        <v>1132</v>
      </c>
      <c r="C57" s="12">
        <v>4116</v>
      </c>
      <c r="D57" s="34"/>
    </row>
    <row r="58" s="5" customFormat="1" ht="16.899999999999999" customHeight="1">
      <c r="A58" s="32">
        <v>50999</v>
      </c>
      <c r="B58" s="32" t="s">
        <v>1133</v>
      </c>
      <c r="C58" s="22">
        <v>636</v>
      </c>
      <c r="D58" s="34"/>
    </row>
    <row r="59" s="5" customFormat="1" ht="16.899999999999999" customHeight="1">
      <c r="A59" s="32">
        <v>510</v>
      </c>
      <c r="B59" s="35" t="s">
        <v>1134</v>
      </c>
      <c r="C59" s="12">
        <v>0</v>
      </c>
      <c r="D59" s="34"/>
    </row>
    <row r="60" s="5" customFormat="1" ht="15.6" customHeight="1">
      <c r="A60" s="32">
        <v>51002</v>
      </c>
      <c r="B60" s="32" t="s">
        <v>1135</v>
      </c>
      <c r="C60" s="15">
        <v>0</v>
      </c>
      <c r="D60" s="34"/>
    </row>
    <row r="61" s="5" customFormat="1" ht="16.899999999999999" customHeight="1">
      <c r="A61" s="32">
        <v>51003</v>
      </c>
      <c r="B61" s="32" t="s">
        <v>456</v>
      </c>
      <c r="C61" s="12">
        <v>0</v>
      </c>
      <c r="D61" s="34"/>
    </row>
    <row r="62" s="5" customFormat="1" ht="16.899999999999999" customHeight="1">
      <c r="A62" s="32">
        <v>51004</v>
      </c>
      <c r="B62" s="32" t="s">
        <v>1136</v>
      </c>
      <c r="C62" s="12">
        <v>0</v>
      </c>
      <c r="D62" s="34"/>
    </row>
    <row r="63" s="5" customFormat="1" ht="16.899999999999999" customHeight="1">
      <c r="A63" s="32">
        <v>511</v>
      </c>
      <c r="B63" s="35" t="s">
        <v>1137</v>
      </c>
      <c r="C63" s="12">
        <v>0</v>
      </c>
      <c r="D63" s="34"/>
    </row>
    <row r="64" s="5" customFormat="1" ht="16.899999999999999" customHeight="1">
      <c r="A64" s="32">
        <v>51101</v>
      </c>
      <c r="B64" s="32" t="s">
        <v>1138</v>
      </c>
      <c r="C64" s="12">
        <v>0</v>
      </c>
      <c r="D64" s="34"/>
    </row>
    <row r="65" s="5" customFormat="1" ht="16.899999999999999" customHeight="1">
      <c r="A65" s="32">
        <v>51102</v>
      </c>
      <c r="B65" s="32" t="s">
        <v>1139</v>
      </c>
      <c r="C65" s="12">
        <v>0</v>
      </c>
      <c r="D65" s="34"/>
    </row>
    <row r="66" s="5" customFormat="1" ht="16.899999999999999" customHeight="1">
      <c r="A66" s="32">
        <v>51103</v>
      </c>
      <c r="B66" s="32" t="s">
        <v>1140</v>
      </c>
      <c r="C66" s="12">
        <v>0</v>
      </c>
      <c r="D66" s="34"/>
    </row>
    <row r="67" s="5" customFormat="1" ht="17.25" customHeight="1">
      <c r="A67" s="32">
        <v>51104</v>
      </c>
      <c r="B67" s="32" t="s">
        <v>1141</v>
      </c>
      <c r="C67" s="12">
        <v>0</v>
      </c>
      <c r="D67" s="34">
        <v>0</v>
      </c>
    </row>
    <row r="68" s="5" customFormat="1" ht="16.899999999999999" customHeight="1">
      <c r="A68" s="32">
        <v>599</v>
      </c>
      <c r="B68" s="35" t="s">
        <v>1142</v>
      </c>
      <c r="C68" s="12">
        <v>0</v>
      </c>
      <c r="D68" s="34">
        <v>0</v>
      </c>
    </row>
    <row r="69" s="5" customFormat="1" ht="16.899999999999999" customHeight="1">
      <c r="A69" s="32">
        <v>59907</v>
      </c>
      <c r="B69" s="32" t="s">
        <v>1143</v>
      </c>
      <c r="C69" s="12">
        <v>0</v>
      </c>
      <c r="D69" s="34">
        <v>0</v>
      </c>
    </row>
    <row r="70" s="5" customFormat="1" ht="16.899999999999999" customHeight="1">
      <c r="A70" s="32">
        <v>59908</v>
      </c>
      <c r="B70" s="32" t="s">
        <v>1144</v>
      </c>
      <c r="C70" s="12">
        <v>0</v>
      </c>
      <c r="D70" s="34">
        <v>0</v>
      </c>
    </row>
    <row r="71" s="5" customFormat="1" ht="15.6" customHeight="1">
      <c r="A71" s="32">
        <v>59909</v>
      </c>
      <c r="B71" s="32" t="s">
        <v>1145</v>
      </c>
      <c r="C71" s="12">
        <v>0</v>
      </c>
    </row>
    <row r="72" ht="15.75">
      <c r="A72" s="32">
        <v>59910</v>
      </c>
      <c r="B72" s="32" t="s">
        <v>1146</v>
      </c>
      <c r="C72" s="12">
        <v>0</v>
      </c>
    </row>
    <row r="73" ht="15.75">
      <c r="A73" s="32">
        <v>59999</v>
      </c>
      <c r="B73" s="32" t="s">
        <v>927</v>
      </c>
      <c r="C73" s="12">
        <v>0</v>
      </c>
    </row>
  </sheetData>
  <mergeCells count="4">
    <mergeCell ref="A1:C1"/>
    <mergeCell ref="A3:A4"/>
    <mergeCell ref="B3:B4"/>
    <mergeCell ref="C3:C4"/>
  </mergeCells>
  <printOptions headings="0" gridLines="0"/>
  <pageMargins left="0.75138900000000008" right="0.75138900000000008" top="0.59027799999999997" bottom="1" header="0.5" footer="0.5"/>
  <pageSetup paperSize="9" scale="100" firstPageNumber="1" fitToWidth="1" fitToHeight="1" pageOrder="downThenOver" orientation="portrait" usePrinterDefaults="1" blackAndWhite="0" draft="0" cellComments="none" useFirstPageNumber="0" errors="displayed" horizontalDpi="600" verticalDpi="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6" activeCellId="0" sqref="A16"/>
    </sheetView>
  </sheetViews>
  <sheetFormatPr baseColWidth="8" defaultColWidth="9" defaultRowHeight="15.75" customHeight="1"/>
  <cols>
    <col customWidth="1" min="1" max="1" width="28"/>
    <col customWidth="1" min="2" max="5" width="11.5"/>
  </cols>
  <sheetData>
    <row r="1" s="5" customFormat="1" ht="33.950000000000003" customHeight="1">
      <c r="A1" s="36" t="s">
        <v>1147</v>
      </c>
      <c r="B1" s="36"/>
      <c r="C1" s="36"/>
      <c r="D1" s="36"/>
      <c r="E1" s="36"/>
      <c r="F1" s="37"/>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c r="GU1" s="36"/>
      <c r="GV1" s="36"/>
      <c r="GW1" s="36"/>
      <c r="GX1" s="36"/>
      <c r="GY1" s="36"/>
      <c r="GZ1" s="36"/>
      <c r="HA1" s="36"/>
      <c r="HB1" s="36"/>
      <c r="HC1" s="36"/>
      <c r="HD1" s="36"/>
      <c r="HE1" s="36"/>
      <c r="HF1" s="36"/>
      <c r="HG1" s="36"/>
      <c r="HH1" s="36"/>
      <c r="HI1" s="36"/>
      <c r="HJ1" s="36"/>
      <c r="HK1" s="36"/>
      <c r="HL1" s="36"/>
      <c r="HM1" s="36"/>
      <c r="HN1" s="36"/>
      <c r="HO1" s="36"/>
      <c r="HP1" s="36"/>
      <c r="HQ1" s="36"/>
      <c r="HR1" s="36"/>
      <c r="HS1" s="36"/>
      <c r="HT1" s="36"/>
      <c r="HU1" s="36"/>
      <c r="HV1" s="36"/>
      <c r="HW1" s="36"/>
      <c r="HX1" s="36"/>
      <c r="HY1" s="36"/>
      <c r="HZ1" s="36"/>
      <c r="IA1" s="36"/>
      <c r="IB1" s="36"/>
      <c r="IC1" s="36"/>
      <c r="ID1" s="36"/>
      <c r="IE1" s="36"/>
      <c r="IF1" s="36"/>
      <c r="IG1" s="36"/>
      <c r="IH1" s="36"/>
      <c r="II1" s="36"/>
      <c r="IJ1" s="36"/>
      <c r="IK1" s="36"/>
      <c r="IL1" s="36"/>
      <c r="IM1" s="36"/>
      <c r="IN1" s="36"/>
      <c r="IO1" s="36"/>
      <c r="IP1" s="36"/>
      <c r="IQ1" s="36"/>
      <c r="IR1" s="36"/>
      <c r="IS1" s="36"/>
      <c r="IT1" s="36"/>
      <c r="IU1" s="36"/>
    </row>
    <row r="2" s="5" customFormat="1" ht="17.100000000000001" customHeight="1">
      <c r="D2" s="38" t="s">
        <v>1148</v>
      </c>
      <c r="E2" s="39"/>
      <c r="F2" s="39"/>
    </row>
    <row r="3" ht="36" customHeight="1">
      <c r="A3" s="16" t="s">
        <v>1149</v>
      </c>
      <c r="B3" s="40" t="s">
        <v>1150</v>
      </c>
      <c r="C3" s="41"/>
      <c r="D3" s="41"/>
      <c r="E3" s="42"/>
    </row>
    <row r="4" ht="36" customHeight="1">
      <c r="A4" s="16"/>
      <c r="B4" s="16" t="s">
        <v>1151</v>
      </c>
      <c r="C4" s="16" t="s">
        <v>1152</v>
      </c>
      <c r="D4" s="16" t="s">
        <v>1153</v>
      </c>
      <c r="E4" s="16" t="s">
        <v>1154</v>
      </c>
    </row>
    <row r="5" ht="39" customHeight="1">
      <c r="A5" s="18" t="s">
        <v>1155</v>
      </c>
      <c r="B5" s="43">
        <v>3345</v>
      </c>
      <c r="C5" s="43">
        <v>2974</v>
      </c>
      <c r="D5" s="43">
        <v>333</v>
      </c>
      <c r="E5" s="43">
        <v>38</v>
      </c>
    </row>
    <row r="6" ht="39" customHeight="1">
      <c r="A6" s="18" t="s">
        <v>1156</v>
      </c>
      <c r="B6" s="43">
        <v>1149</v>
      </c>
      <c r="C6" s="43">
        <v>1141</v>
      </c>
      <c r="D6" s="43"/>
      <c r="E6" s="43">
        <v>8</v>
      </c>
    </row>
    <row r="7" ht="39" customHeight="1">
      <c r="A7" s="18" t="s">
        <v>1157</v>
      </c>
      <c r="B7" s="43">
        <v>124</v>
      </c>
      <c r="C7" s="43">
        <v>124</v>
      </c>
      <c r="D7" s="43"/>
      <c r="E7" s="43"/>
    </row>
    <row r="8" ht="39" customHeight="1">
      <c r="A8" s="18" t="s">
        <v>1158</v>
      </c>
      <c r="B8" s="43">
        <v>0</v>
      </c>
      <c r="C8" s="43"/>
      <c r="D8" s="43"/>
      <c r="E8" s="43"/>
    </row>
    <row r="9" ht="39" customHeight="1">
      <c r="A9" s="18" t="s">
        <v>1159</v>
      </c>
      <c r="B9" s="43">
        <v>0</v>
      </c>
      <c r="C9" s="43"/>
      <c r="D9" s="43"/>
      <c r="E9" s="43"/>
    </row>
    <row r="10" ht="39" customHeight="1">
      <c r="A10" s="18" t="s">
        <v>1160</v>
      </c>
      <c r="B10" s="43">
        <v>2072</v>
      </c>
      <c r="C10" s="43">
        <v>1709</v>
      </c>
      <c r="D10" s="43">
        <v>333</v>
      </c>
      <c r="E10" s="43">
        <v>30</v>
      </c>
    </row>
    <row r="11" ht="39" customHeight="1">
      <c r="A11" s="18" t="s">
        <v>1161</v>
      </c>
      <c r="B11" s="43">
        <v>0</v>
      </c>
      <c r="C11" s="43"/>
      <c r="D11" s="43"/>
      <c r="E11" s="43"/>
    </row>
  </sheetData>
  <mergeCells count="86">
    <mergeCell ref="A1:E1"/>
    <mergeCell ref="G1:I1"/>
    <mergeCell ref="J1:L1"/>
    <mergeCell ref="M1:O1"/>
    <mergeCell ref="P1:R1"/>
    <mergeCell ref="S1:U1"/>
    <mergeCell ref="V1:X1"/>
    <mergeCell ref="Y1:AA1"/>
    <mergeCell ref="AB1:AD1"/>
    <mergeCell ref="AE1:AG1"/>
    <mergeCell ref="AH1:AJ1"/>
    <mergeCell ref="AK1:AM1"/>
    <mergeCell ref="AN1:AP1"/>
    <mergeCell ref="AQ1:AS1"/>
    <mergeCell ref="AT1:AV1"/>
    <mergeCell ref="AW1:AY1"/>
    <mergeCell ref="AZ1:BB1"/>
    <mergeCell ref="BC1:BE1"/>
    <mergeCell ref="BF1:BH1"/>
    <mergeCell ref="BI1:BK1"/>
    <mergeCell ref="BL1:BN1"/>
    <mergeCell ref="BO1:BQ1"/>
    <mergeCell ref="BR1:BT1"/>
    <mergeCell ref="BU1:BW1"/>
    <mergeCell ref="BX1:BZ1"/>
    <mergeCell ref="CA1:CC1"/>
    <mergeCell ref="CD1:CF1"/>
    <mergeCell ref="CG1:CI1"/>
    <mergeCell ref="CJ1:CL1"/>
    <mergeCell ref="CM1:CO1"/>
    <mergeCell ref="CP1:CR1"/>
    <mergeCell ref="CS1:CU1"/>
    <mergeCell ref="CV1:CX1"/>
    <mergeCell ref="CY1:DA1"/>
    <mergeCell ref="DB1:DD1"/>
    <mergeCell ref="DE1:DG1"/>
    <mergeCell ref="DH1:DJ1"/>
    <mergeCell ref="DK1:DM1"/>
    <mergeCell ref="DN1:DP1"/>
    <mergeCell ref="DQ1:DS1"/>
    <mergeCell ref="DT1:DV1"/>
    <mergeCell ref="DW1:DY1"/>
    <mergeCell ref="DZ1:EB1"/>
    <mergeCell ref="EC1:EE1"/>
    <mergeCell ref="EF1:EH1"/>
    <mergeCell ref="EI1:EK1"/>
    <mergeCell ref="EL1:EN1"/>
    <mergeCell ref="EO1:EQ1"/>
    <mergeCell ref="ER1:ET1"/>
    <mergeCell ref="EU1:EW1"/>
    <mergeCell ref="EX1:EZ1"/>
    <mergeCell ref="FA1:FC1"/>
    <mergeCell ref="FD1:FF1"/>
    <mergeCell ref="FG1:FI1"/>
    <mergeCell ref="FJ1:FL1"/>
    <mergeCell ref="FM1:FO1"/>
    <mergeCell ref="FP1:FR1"/>
    <mergeCell ref="FS1:FU1"/>
    <mergeCell ref="FV1:FX1"/>
    <mergeCell ref="FY1:GA1"/>
    <mergeCell ref="GB1:GD1"/>
    <mergeCell ref="GE1:GG1"/>
    <mergeCell ref="GH1:GJ1"/>
    <mergeCell ref="GK1:GM1"/>
    <mergeCell ref="GN1:GP1"/>
    <mergeCell ref="GQ1:GS1"/>
    <mergeCell ref="GT1:GV1"/>
    <mergeCell ref="GW1:GY1"/>
    <mergeCell ref="GZ1:HB1"/>
    <mergeCell ref="HC1:HE1"/>
    <mergeCell ref="HF1:HH1"/>
    <mergeCell ref="HI1:HK1"/>
    <mergeCell ref="HL1:HN1"/>
    <mergeCell ref="HO1:HQ1"/>
    <mergeCell ref="HR1:HT1"/>
    <mergeCell ref="HU1:HW1"/>
    <mergeCell ref="HX1:HZ1"/>
    <mergeCell ref="IA1:IC1"/>
    <mergeCell ref="ID1:IF1"/>
    <mergeCell ref="IG1:II1"/>
    <mergeCell ref="IJ1:IL1"/>
    <mergeCell ref="IM1:IO1"/>
    <mergeCell ref="IP1:IR1"/>
    <mergeCell ref="IS1:IU1"/>
    <mergeCell ref="E2:F2"/>
    <mergeCell ref="B3:E3"/>
  </mergeCells>
  <printOptions headings="0" gridLines="0"/>
  <pageMargins left="0.75138900000000008" right="0.75138900000000008" top="1" bottom="1" header="0.5" footer="0.5"/>
  <pageSetup paperSize="9" scale="90" firstPageNumber="1" fitToWidth="1" fitToHeight="1" pageOrder="downThenOver" orientation="portrait" usePrinterDefaults="1" blackAndWhite="0" draft="0" cellComments="none" useFirstPageNumber="0" errors="displayed" horizontalDpi="600" verticalDpi="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4" activeCellId="0" sqref="A14"/>
    </sheetView>
  </sheetViews>
  <sheetFormatPr baseColWidth="8" defaultColWidth="9" defaultRowHeight="15.75" customHeight="1"/>
  <cols>
    <col customWidth="1" min="1" max="1" width="41.75"/>
    <col customWidth="1" min="2" max="2" width="13.2578"/>
    <col customWidth="1" min="3" max="5" style="44" width="10.75"/>
    <col customWidth="1" min="6" max="255" width="9.125"/>
  </cols>
  <sheetData>
    <row r="1" s="5" customFormat="1" ht="33.950000000000003" customHeight="1">
      <c r="A1" s="45" t="s">
        <v>1162</v>
      </c>
      <c r="B1" s="45"/>
      <c r="C1" s="45"/>
      <c r="D1" s="45"/>
      <c r="E1" s="45"/>
    </row>
    <row r="2" s="5" customFormat="1" ht="17.100000000000001" customHeight="1">
      <c r="A2" s="7"/>
      <c r="B2" s="7"/>
      <c r="C2" s="46"/>
      <c r="D2" s="44"/>
      <c r="E2" s="44"/>
    </row>
    <row r="3" s="5" customFormat="1" ht="17.100000000000001" customHeight="1">
      <c r="A3" s="7" t="s">
        <v>1148</v>
      </c>
      <c r="B3" s="7"/>
      <c r="C3" s="46"/>
      <c r="D3" s="44"/>
      <c r="E3" s="44"/>
    </row>
    <row r="4" s="5" customFormat="1" ht="17.100000000000001" customHeight="1">
      <c r="A4" s="33" t="s">
        <v>1149</v>
      </c>
      <c r="B4" s="16" t="s">
        <v>1163</v>
      </c>
      <c r="C4" s="16" t="s">
        <v>1163</v>
      </c>
      <c r="D4" s="16" t="s">
        <v>1163</v>
      </c>
      <c r="E4" s="16" t="s">
        <v>1163</v>
      </c>
    </row>
    <row r="5" s="5" customFormat="1" ht="17.100000000000001" customHeight="1">
      <c r="A5" s="33"/>
      <c r="B5" s="16" t="s">
        <v>1164</v>
      </c>
      <c r="C5" s="16" t="s">
        <v>1165</v>
      </c>
      <c r="D5" s="16" t="s">
        <v>1153</v>
      </c>
      <c r="E5" s="16" t="s">
        <v>1154</v>
      </c>
    </row>
    <row r="6" s="5" customFormat="1" ht="16.899999999999999" customHeight="1">
      <c r="A6" s="47" t="s">
        <v>1166</v>
      </c>
      <c r="B6" s="43">
        <v>185156</v>
      </c>
      <c r="C6" s="43">
        <v>252135</v>
      </c>
      <c r="D6" s="43">
        <v>25715</v>
      </c>
      <c r="E6" s="43">
        <v>5451</v>
      </c>
    </row>
    <row r="7" s="5" customFormat="1" ht="16.899999999999999" customHeight="1">
      <c r="A7" s="21" t="s">
        <v>1167</v>
      </c>
      <c r="B7" s="43">
        <v>0</v>
      </c>
      <c r="C7" s="43">
        <v>0</v>
      </c>
      <c r="D7" s="43">
        <v>0</v>
      </c>
      <c r="E7" s="43">
        <v>0</v>
      </c>
    </row>
    <row r="8" s="5" customFormat="1" ht="16.899999999999999" customHeight="1">
      <c r="A8" s="21" t="s">
        <v>1168</v>
      </c>
      <c r="B8" s="43">
        <v>22107</v>
      </c>
      <c r="C8" s="43">
        <v>15070</v>
      </c>
      <c r="D8" s="43">
        <v>477</v>
      </c>
      <c r="E8" s="43">
        <v>40</v>
      </c>
    </row>
    <row r="9" s="5" customFormat="1" ht="16.899999999999999" customHeight="1">
      <c r="A9" s="21" t="s">
        <v>1169</v>
      </c>
      <c r="B9" s="43">
        <v>13635</v>
      </c>
      <c r="C9" s="43">
        <v>53394</v>
      </c>
      <c r="D9" s="43">
        <v>688</v>
      </c>
      <c r="E9" s="43">
        <v>149</v>
      </c>
    </row>
    <row r="10" s="5" customFormat="1" ht="16.899999999999999" customHeight="1">
      <c r="A10" s="21" t="s">
        <v>1170</v>
      </c>
      <c r="B10" s="43">
        <v>-64547</v>
      </c>
      <c r="C10" s="43">
        <v>34299</v>
      </c>
      <c r="D10" s="43">
        <v>22827</v>
      </c>
      <c r="E10" s="43">
        <v>4728</v>
      </c>
    </row>
    <row r="11" s="5" customFormat="1" ht="16.899999999999999" customHeight="1">
      <c r="A11" s="21" t="s">
        <v>1171</v>
      </c>
      <c r="B11" s="43">
        <v>0</v>
      </c>
      <c r="C11" s="43">
        <v>0</v>
      </c>
      <c r="D11" s="43">
        <v>0</v>
      </c>
      <c r="E11" s="43">
        <v>0</v>
      </c>
    </row>
    <row r="12" s="5" customFormat="1" ht="16.899999999999999" customHeight="1">
      <c r="A12" s="21" t="s">
        <v>1172</v>
      </c>
      <c r="B12" s="43">
        <v>0</v>
      </c>
      <c r="C12" s="43">
        <v>0</v>
      </c>
      <c r="D12" s="43">
        <v>0</v>
      </c>
      <c r="E12" s="43">
        <v>0</v>
      </c>
    </row>
    <row r="13" s="5" customFormat="1" ht="16.899999999999999" customHeight="1">
      <c r="A13" s="21" t="s">
        <v>1173</v>
      </c>
      <c r="B13" s="43">
        <v>51</v>
      </c>
      <c r="C13" s="43">
        <v>1766</v>
      </c>
      <c r="D13" s="43">
        <v>0</v>
      </c>
      <c r="E13" s="43">
        <v>0</v>
      </c>
    </row>
    <row r="14" s="5" customFormat="1" ht="16.899999999999999" customHeight="1">
      <c r="A14" s="21" t="s">
        <v>1174</v>
      </c>
      <c r="B14" s="43">
        <v>0</v>
      </c>
      <c r="C14" s="43">
        <v>4386</v>
      </c>
      <c r="D14" s="43">
        <v>0</v>
      </c>
      <c r="E14" s="43">
        <v>0</v>
      </c>
    </row>
    <row r="15" s="5" customFormat="1" ht="16.899999999999999" customHeight="1">
      <c r="A15" s="21" t="s">
        <v>1175</v>
      </c>
      <c r="B15" s="43">
        <v>32136</v>
      </c>
      <c r="C15" s="43">
        <v>24634</v>
      </c>
      <c r="D15" s="43">
        <v>1723</v>
      </c>
      <c r="E15" s="43">
        <v>534</v>
      </c>
    </row>
    <row r="16" s="5" customFormat="1" ht="16.899999999999999" customHeight="1">
      <c r="A16" s="21" t="s">
        <v>1176</v>
      </c>
      <c r="B16" s="43">
        <v>0</v>
      </c>
      <c r="C16" s="43">
        <v>1120</v>
      </c>
      <c r="D16" s="43">
        <v>0</v>
      </c>
      <c r="E16" s="43">
        <v>0</v>
      </c>
    </row>
    <row r="17" s="5" customFormat="1" ht="16.899999999999999" customHeight="1">
      <c r="A17" s="21" t="s">
        <v>1177</v>
      </c>
      <c r="B17" s="43">
        <v>25</v>
      </c>
      <c r="C17" s="43">
        <v>0</v>
      </c>
      <c r="D17" s="43">
        <v>0</v>
      </c>
      <c r="E17" s="43">
        <v>0</v>
      </c>
    </row>
    <row r="18" s="5" customFormat="1" ht="16.899999999999999" customHeight="1">
      <c r="A18" s="21" t="s">
        <v>1178</v>
      </c>
      <c r="B18" s="43">
        <v>0</v>
      </c>
      <c r="C18" s="43">
        <v>0</v>
      </c>
      <c r="D18" s="43">
        <v>0</v>
      </c>
      <c r="E18" s="43">
        <v>0</v>
      </c>
    </row>
    <row r="19" s="5" customFormat="1" ht="16.899999999999999" customHeight="1">
      <c r="A19" s="21" t="s">
        <v>1179</v>
      </c>
      <c r="B19" s="43">
        <v>2829</v>
      </c>
      <c r="C19" s="43">
        <v>2698</v>
      </c>
      <c r="D19" s="43">
        <v>0</v>
      </c>
      <c r="E19" s="43">
        <v>0</v>
      </c>
    </row>
    <row r="20" s="5" customFormat="1" ht="16.899999999999999" customHeight="1">
      <c r="A20" s="21" t="s">
        <v>1180</v>
      </c>
      <c r="B20" s="43">
        <v>0</v>
      </c>
      <c r="C20" s="43">
        <v>0</v>
      </c>
      <c r="D20" s="43">
        <v>0</v>
      </c>
      <c r="E20" s="43">
        <v>0</v>
      </c>
    </row>
    <row r="21" s="5" customFormat="1" ht="16.899999999999999" customHeight="1">
      <c r="A21" s="21" t="s">
        <v>1181</v>
      </c>
      <c r="B21" s="43">
        <v>0</v>
      </c>
      <c r="C21" s="43">
        <v>0</v>
      </c>
      <c r="D21" s="43">
        <v>0</v>
      </c>
      <c r="E21" s="43">
        <v>0</v>
      </c>
    </row>
    <row r="22" s="5" customFormat="1" ht="16.899999999999999" customHeight="1">
      <c r="A22" s="21" t="s">
        <v>1182</v>
      </c>
      <c r="B22" s="43">
        <v>0</v>
      </c>
      <c r="C22" s="43">
        <v>0</v>
      </c>
      <c r="D22" s="43">
        <v>0</v>
      </c>
      <c r="E22" s="43">
        <v>0</v>
      </c>
    </row>
    <row r="23" s="5" customFormat="1" ht="16.899999999999999" customHeight="1">
      <c r="A23" s="21" t="s">
        <v>1183</v>
      </c>
      <c r="B23" s="43">
        <v>3181</v>
      </c>
      <c r="C23" s="43">
        <v>2432</v>
      </c>
      <c r="D23" s="43">
        <v>0</v>
      </c>
      <c r="E23" s="43">
        <v>0</v>
      </c>
    </row>
    <row r="24" s="5" customFormat="1" ht="16.899999999999999" customHeight="1">
      <c r="A24" s="21" t="s">
        <v>1184</v>
      </c>
      <c r="B24" s="43">
        <v>4261</v>
      </c>
      <c r="C24" s="43">
        <v>13060</v>
      </c>
      <c r="D24" s="43">
        <v>0</v>
      </c>
      <c r="E24" s="43">
        <v>0</v>
      </c>
    </row>
    <row r="25" s="5" customFormat="1" ht="16.899999999999999" customHeight="1">
      <c r="A25" s="21" t="s">
        <v>1185</v>
      </c>
      <c r="B25" s="43">
        <v>0</v>
      </c>
      <c r="C25" s="43">
        <v>135</v>
      </c>
      <c r="D25" s="43">
        <v>0</v>
      </c>
      <c r="E25" s="43">
        <v>0</v>
      </c>
    </row>
    <row r="26" s="5" customFormat="1" ht="16.899999999999999" customHeight="1">
      <c r="A26" s="21" t="s">
        <v>1186</v>
      </c>
      <c r="B26" s="43">
        <v>669</v>
      </c>
      <c r="C26" s="43">
        <v>1316</v>
      </c>
      <c r="D26" s="43">
        <v>0</v>
      </c>
      <c r="E26" s="43">
        <v>0</v>
      </c>
    </row>
    <row r="27" s="5" customFormat="1" ht="16.899999999999999" customHeight="1">
      <c r="A27" s="21" t="s">
        <v>1187</v>
      </c>
      <c r="B27" s="43">
        <v>11205</v>
      </c>
      <c r="C27" s="43">
        <v>34741</v>
      </c>
      <c r="D27" s="43">
        <v>0</v>
      </c>
      <c r="E27" s="43">
        <v>0</v>
      </c>
    </row>
    <row r="28" s="5" customFormat="1" ht="16.899999999999999" customHeight="1">
      <c r="A28" s="21" t="s">
        <v>1188</v>
      </c>
      <c r="B28" s="43">
        <v>94274</v>
      </c>
      <c r="C28" s="43">
        <v>8121</v>
      </c>
      <c r="D28" s="43">
        <v>0</v>
      </c>
      <c r="E28" s="43">
        <v>0</v>
      </c>
    </row>
    <row r="29" s="5" customFormat="1" ht="16.899999999999999" customHeight="1">
      <c r="A29" s="21" t="s">
        <v>1189</v>
      </c>
      <c r="B29" s="43">
        <v>7060</v>
      </c>
      <c r="C29" s="43">
        <v>1</v>
      </c>
      <c r="D29" s="43">
        <v>0</v>
      </c>
      <c r="E29" s="43">
        <v>0</v>
      </c>
    </row>
    <row r="30" s="5" customFormat="1" ht="16.899999999999999" customHeight="1">
      <c r="A30" s="21" t="s">
        <v>1190</v>
      </c>
      <c r="B30" s="43">
        <v>0</v>
      </c>
      <c r="C30" s="43">
        <v>0</v>
      </c>
      <c r="D30" s="43">
        <v>0</v>
      </c>
      <c r="E30" s="43">
        <v>0</v>
      </c>
    </row>
    <row r="31" s="5" customFormat="1" ht="16.899999999999999" customHeight="1">
      <c r="A31" s="21" t="s">
        <v>1191</v>
      </c>
      <c r="B31" s="43">
        <v>42415</v>
      </c>
      <c r="C31" s="43">
        <v>34831</v>
      </c>
      <c r="D31" s="43">
        <v>0</v>
      </c>
      <c r="E31" s="43">
        <v>0</v>
      </c>
    </row>
    <row r="32" s="5" customFormat="1" ht="16.899999999999999" customHeight="1">
      <c r="A32" s="21" t="s">
        <v>1192</v>
      </c>
      <c r="B32" s="43">
        <v>4901</v>
      </c>
      <c r="C32" s="43">
        <v>8599</v>
      </c>
      <c r="D32" s="43">
        <v>0</v>
      </c>
      <c r="E32" s="43">
        <v>0</v>
      </c>
    </row>
    <row r="33" s="5" customFormat="1" ht="16.899999999999999" customHeight="1">
      <c r="A33" s="21" t="s">
        <v>1193</v>
      </c>
      <c r="B33" s="43">
        <v>0</v>
      </c>
      <c r="C33" s="43">
        <v>0</v>
      </c>
      <c r="D33" s="43">
        <v>0</v>
      </c>
      <c r="E33" s="43">
        <v>0</v>
      </c>
    </row>
    <row r="34" s="5" customFormat="1" ht="16.899999999999999" customHeight="1">
      <c r="A34" s="21" t="s">
        <v>1194</v>
      </c>
      <c r="B34" s="43">
        <v>0</v>
      </c>
      <c r="C34" s="43">
        <v>0</v>
      </c>
      <c r="D34" s="43">
        <v>0</v>
      </c>
      <c r="E34" s="43">
        <v>0</v>
      </c>
    </row>
    <row r="35" s="5" customFormat="1" ht="16.899999999999999" customHeight="1">
      <c r="A35" s="21" t="s">
        <v>1195</v>
      </c>
      <c r="B35" s="43">
        <v>0</v>
      </c>
      <c r="C35" s="43">
        <v>0</v>
      </c>
      <c r="D35" s="43">
        <v>0</v>
      </c>
      <c r="E35" s="43">
        <v>0</v>
      </c>
    </row>
    <row r="36" s="5" customFormat="1" ht="16.899999999999999" customHeight="1">
      <c r="A36" s="21" t="s">
        <v>1196</v>
      </c>
      <c r="B36" s="43">
        <v>0</v>
      </c>
      <c r="C36" s="43">
        <v>0</v>
      </c>
      <c r="D36" s="43">
        <v>0</v>
      </c>
      <c r="E36" s="43">
        <v>0</v>
      </c>
    </row>
    <row r="37" s="5" customFormat="1" ht="16.899999999999999" customHeight="1">
      <c r="A37" s="21" t="s">
        <v>1197</v>
      </c>
      <c r="B37" s="43">
        <v>1563</v>
      </c>
      <c r="C37" s="43">
        <v>5083</v>
      </c>
      <c r="D37" s="43">
        <v>0</v>
      </c>
      <c r="E37" s="43">
        <v>0</v>
      </c>
    </row>
    <row r="38" s="5" customFormat="1" ht="16.899999999999999" customHeight="1">
      <c r="A38" s="21" t="s">
        <v>1198</v>
      </c>
      <c r="B38" s="43">
        <v>656</v>
      </c>
      <c r="C38" s="43">
        <v>828</v>
      </c>
      <c r="D38" s="43">
        <v>0</v>
      </c>
      <c r="E38" s="43">
        <v>0</v>
      </c>
    </row>
    <row r="39" s="5" customFormat="1" ht="16.899999999999999" customHeight="1">
      <c r="A39" s="21" t="s">
        <v>1199</v>
      </c>
      <c r="B39" s="43">
        <v>398</v>
      </c>
      <c r="C39" s="43">
        <v>342</v>
      </c>
      <c r="D39" s="43">
        <v>0</v>
      </c>
      <c r="E39" s="43">
        <v>0</v>
      </c>
    </row>
    <row r="40" s="5" customFormat="1" ht="16.899999999999999" customHeight="1">
      <c r="A40" s="21" t="s">
        <v>1200</v>
      </c>
      <c r="B40" s="43">
        <v>0</v>
      </c>
      <c r="C40" s="43">
        <v>0</v>
      </c>
      <c r="D40" s="43">
        <v>0</v>
      </c>
      <c r="E40" s="43">
        <v>0</v>
      </c>
    </row>
    <row r="41" s="5" customFormat="1" ht="16.899999999999999" customHeight="1">
      <c r="A41" s="21" t="s">
        <v>1201</v>
      </c>
      <c r="B41" s="43">
        <v>7814</v>
      </c>
      <c r="C41" s="43">
        <v>4228</v>
      </c>
      <c r="D41" s="43">
        <v>0</v>
      </c>
      <c r="E41" s="43">
        <v>0</v>
      </c>
    </row>
    <row r="42" s="5" customFormat="1" ht="16.899999999999999" customHeight="1">
      <c r="A42" s="21" t="s">
        <v>1202</v>
      </c>
      <c r="B42" s="43">
        <v>520</v>
      </c>
      <c r="C42" s="43">
        <v>683</v>
      </c>
      <c r="D42" s="43">
        <v>0</v>
      </c>
      <c r="E42" s="43">
        <v>0</v>
      </c>
    </row>
    <row r="43" ht="15.75">
      <c r="A43" s="21" t="s">
        <v>1203</v>
      </c>
      <c r="B43" s="43">
        <v>0</v>
      </c>
      <c r="C43" s="43">
        <v>0</v>
      </c>
      <c r="D43" s="43">
        <v>0</v>
      </c>
      <c r="E43" s="43">
        <v>0</v>
      </c>
    </row>
    <row r="44" ht="15.75">
      <c r="A44" s="21" t="s">
        <v>1204</v>
      </c>
      <c r="B44" s="43">
        <v>3</v>
      </c>
      <c r="C44" s="43">
        <v>368</v>
      </c>
      <c r="D44" s="43">
        <v>0</v>
      </c>
      <c r="E44" s="43">
        <v>0</v>
      </c>
    </row>
  </sheetData>
  <mergeCells count="3">
    <mergeCell ref="A1:E1"/>
    <mergeCell ref="A2:C2"/>
    <mergeCell ref="A3:C3"/>
  </mergeCells>
  <printOptions headings="0" gridLines="0"/>
  <pageMargins left="0.75" right="0.75" top="1" bottom="1" header="0.5" footer="0.5"/>
  <pageSetup paperSize="9" scale="90" firstPageNumber="1" fitToWidth="1" fitToHeight="1" pageOrder="downThenOver" orientation="portrait" usePrinterDefaults="1" blackAndWhite="0" draft="0" cellComments="none" useFirstPageNumber="0" errors="displayed" horizontalDpi="0" verticalDpi="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1" zoomScale="100" workbookViewId="0">
      <pane ySplit="4" topLeftCell="A5" activePane="bottomLeft" state="frozen"/>
      <selection activeCell="A16" activeCellId="0" sqref="A16"/>
    </sheetView>
  </sheetViews>
  <sheetFormatPr baseColWidth="8" defaultColWidth="6.875" defaultRowHeight="15.75" customHeight="1"/>
  <cols>
    <col customWidth="1" min="1" max="1" style="48" width="35"/>
    <col customWidth="1" min="2" max="2" style="49" width="15.125"/>
    <col customWidth="1" min="3" max="3" style="49" width="9.25"/>
    <col customWidth="1" min="4" max="6" style="49" width="9.5"/>
    <col customWidth="1" min="7" max="8" style="49" width="9.25"/>
    <col customWidth="1" min="9" max="257" style="48" width="6.875"/>
  </cols>
  <sheetData>
    <row r="1" s="50" customFormat="1" ht="38.100000000000001" customHeight="1">
      <c r="A1" s="51" t="s">
        <v>1205</v>
      </c>
      <c r="B1" s="52"/>
      <c r="C1" s="52"/>
      <c r="D1" s="52"/>
      <c r="E1" s="52"/>
      <c r="F1" s="52"/>
      <c r="G1" s="52"/>
      <c r="H1" s="52"/>
    </row>
    <row r="2" s="50" customFormat="1" ht="18.949999999999999" customHeight="1">
      <c r="A2" s="53"/>
      <c r="B2" s="54"/>
      <c r="C2" s="54"/>
      <c r="D2" s="54"/>
      <c r="E2" s="54"/>
      <c r="F2" s="54"/>
      <c r="G2" s="54"/>
      <c r="H2" s="54" t="s">
        <v>1148</v>
      </c>
    </row>
    <row r="3" s="55" customFormat="1" ht="21.75" customHeight="1">
      <c r="A3" s="56" t="s">
        <v>1206</v>
      </c>
      <c r="B3" s="57"/>
      <c r="C3" s="57"/>
      <c r="D3" s="57"/>
      <c r="E3" s="57"/>
      <c r="F3" s="57"/>
      <c r="G3" s="57"/>
      <c r="H3" s="58"/>
    </row>
    <row r="4" s="50" customFormat="1" ht="21.75" customHeight="1">
      <c r="A4" s="59"/>
      <c r="B4" s="60" t="s">
        <v>1151</v>
      </c>
      <c r="C4" s="61" t="s">
        <v>1164</v>
      </c>
      <c r="D4" s="61" t="s">
        <v>1165</v>
      </c>
      <c r="E4" s="61" t="s">
        <v>1207</v>
      </c>
      <c r="F4" s="61" t="s">
        <v>1208</v>
      </c>
      <c r="G4" s="61" t="s">
        <v>1153</v>
      </c>
      <c r="H4" s="61" t="s">
        <v>1154</v>
      </c>
    </row>
    <row r="5" s="50" customFormat="1" ht="27" customHeight="1">
      <c r="A5" s="62" t="s">
        <v>1209</v>
      </c>
      <c r="B5" s="63">
        <f>SUM(XFD5)</f>
        <v>64738</v>
      </c>
      <c r="C5" s="63">
        <f>XFD6+XFD29+XFD35+XFD43+XFD56+XFD65+XFD73+XFD92+XFD98+XFD122+XFD125+XFD141+XFD147+XFD153+XFD156+XFD165+XFD176</f>
        <v>34064</v>
      </c>
      <c r="D5" s="63">
        <f>#REF!+#REF!+#REF!+#REF!+#REF!+#REF!+#REF!+#REF!+#REF!+#REF!+#REF!+#REF!+#REF!+#REF!+#REF!+#REF!+#REF!</f>
        <v>24837</v>
      </c>
      <c r="E5" s="63">
        <f>#REF!+#REF!+#REF!+#REF!+#REF!+#REF!+#REF!+#REF!+#REF!+#REF!+#REF!+#REF!+#REF!+#REF!+#REF!+#REF!+#REF!</f>
        <v>3340</v>
      </c>
      <c r="F5" s="63">
        <f>#REF!+#REF!+#REF!+#REF!+#REF!+#REF!+#REF!+#REF!+#REF!+#REF!+#REF!+#REF!+#REF!+#REF!+#REF!+#REF!+#REF!</f>
        <v>1221</v>
      </c>
      <c r="G5" s="63">
        <f>#REF!+#REF!+#REF!+#REF!+#REF!+#REF!+#REF!+#REF!+#REF!+#REF!+#REF!+#REF!+#REF!+#REF!+#REF!+#REF!+#REF!</f>
        <v>912</v>
      </c>
      <c r="H5" s="63">
        <f>#REF!+#REF!+#REF!+#REF!+#REF!+#REF!+#REF!+#REF!+#REF!+#REF!+#REF!+#REF!+#REF!+#REF!+#REF!+#REF!+#REF!</f>
        <v>364</v>
      </c>
    </row>
    <row r="6" s="50" customFormat="1" ht="18.75" customHeight="1">
      <c r="A6" s="64" t="s">
        <v>1210</v>
      </c>
      <c r="B6" s="63">
        <f t="shared" ref="B6:B69" si="1">XFD6+XFD6+XFD6+XFD6+XFD6+XFD6</f>
        <v>544</v>
      </c>
      <c r="C6" s="65">
        <f>SUM(XFD7:XFD28)</f>
        <v>411</v>
      </c>
      <c r="D6" s="65">
        <f>SUM(#REF!)</f>
        <v>129</v>
      </c>
      <c r="E6" s="65">
        <f>SUM(#REF!)</f>
        <v>0</v>
      </c>
      <c r="F6" s="65">
        <f>SUM(#REF!)</f>
        <v>0</v>
      </c>
      <c r="G6" s="65">
        <f>SUM(#REF!)</f>
        <v>4</v>
      </c>
      <c r="H6" s="65">
        <f>SUM(#REF!)</f>
        <v>0</v>
      </c>
    </row>
    <row r="7" s="50" customFormat="1" ht="18.75" customHeight="1">
      <c r="A7" s="64" t="s">
        <v>1211</v>
      </c>
      <c r="B7" s="63">
        <f t="shared" si="1"/>
        <v>10</v>
      </c>
      <c r="C7" s="65">
        <v>10</v>
      </c>
      <c r="D7" s="65">
        <v>0</v>
      </c>
      <c r="E7" s="65"/>
      <c r="F7" s="65"/>
      <c r="G7" s="63"/>
      <c r="H7" s="63"/>
    </row>
    <row r="8" s="50" customFormat="1" ht="18.75" customHeight="1">
      <c r="A8" s="64" t="s">
        <v>1212</v>
      </c>
      <c r="B8" s="63">
        <f t="shared" si="1"/>
        <v>10</v>
      </c>
      <c r="C8" s="65">
        <v>10</v>
      </c>
      <c r="D8" s="65">
        <v>0</v>
      </c>
      <c r="E8" s="65"/>
      <c r="F8" s="65"/>
      <c r="G8" s="63"/>
      <c r="H8" s="63"/>
    </row>
    <row r="9" s="50" customFormat="1" ht="18.75" customHeight="1">
      <c r="A9" s="64" t="s">
        <v>1213</v>
      </c>
      <c r="B9" s="63">
        <f t="shared" si="1"/>
        <v>0</v>
      </c>
      <c r="C9" s="65"/>
      <c r="D9" s="65">
        <v>0</v>
      </c>
      <c r="E9" s="65"/>
      <c r="F9" s="65"/>
      <c r="G9" s="63"/>
      <c r="H9" s="63"/>
    </row>
    <row r="10" s="50" customFormat="1" ht="18.75" customHeight="1">
      <c r="A10" s="64" t="s">
        <v>1214</v>
      </c>
      <c r="B10" s="63">
        <f t="shared" si="1"/>
        <v>50</v>
      </c>
      <c r="C10" s="65"/>
      <c r="D10" s="65">
        <v>50</v>
      </c>
      <c r="E10" s="65"/>
      <c r="F10" s="65"/>
      <c r="G10" s="63"/>
      <c r="H10" s="63"/>
    </row>
    <row r="11" s="50" customFormat="1" ht="18.75" customHeight="1">
      <c r="A11" s="64" t="s">
        <v>1215</v>
      </c>
      <c r="B11" s="63">
        <f t="shared" si="1"/>
        <v>0</v>
      </c>
      <c r="C11" s="65"/>
      <c r="D11" s="65">
        <v>0</v>
      </c>
      <c r="E11" s="65"/>
      <c r="F11" s="65"/>
      <c r="G11" s="63"/>
      <c r="H11" s="63"/>
    </row>
    <row r="12" s="50" customFormat="1" ht="18.75" customHeight="1">
      <c r="A12" s="64" t="s">
        <v>1216</v>
      </c>
      <c r="B12" s="63">
        <f t="shared" si="1"/>
        <v>0</v>
      </c>
      <c r="C12" s="65"/>
      <c r="D12" s="65">
        <v>0</v>
      </c>
      <c r="E12" s="65"/>
      <c r="F12" s="65"/>
      <c r="G12" s="65"/>
      <c r="H12" s="65"/>
    </row>
    <row r="13" s="50" customFormat="1" ht="18.75" customHeight="1">
      <c r="A13" s="64" t="s">
        <v>1217</v>
      </c>
      <c r="B13" s="63">
        <f t="shared" si="1"/>
        <v>0</v>
      </c>
      <c r="C13" s="65"/>
      <c r="D13" s="65">
        <v>0</v>
      </c>
      <c r="E13" s="65"/>
      <c r="F13" s="65"/>
      <c r="G13" s="63"/>
      <c r="H13" s="63"/>
    </row>
    <row r="14" s="50" customFormat="1" ht="18.75" customHeight="1">
      <c r="A14" s="64" t="s">
        <v>1218</v>
      </c>
      <c r="B14" s="63">
        <f t="shared" si="1"/>
        <v>0</v>
      </c>
      <c r="C14" s="65"/>
      <c r="D14" s="65">
        <v>0</v>
      </c>
      <c r="E14" s="65"/>
      <c r="F14" s="65"/>
      <c r="G14" s="63"/>
      <c r="H14" s="63"/>
    </row>
    <row r="15" s="50" customFormat="1" ht="18.75" customHeight="1">
      <c r="A15" s="64" t="s">
        <v>1219</v>
      </c>
      <c r="B15" s="63">
        <f t="shared" si="1"/>
        <v>14</v>
      </c>
      <c r="C15" s="65"/>
      <c r="D15" s="65">
        <v>14</v>
      </c>
      <c r="E15" s="65"/>
      <c r="F15" s="65"/>
      <c r="G15" s="63"/>
      <c r="H15" s="63"/>
    </row>
    <row r="16" s="50" customFormat="1" ht="18.75" customHeight="1">
      <c r="A16" s="64" t="s">
        <v>1220</v>
      </c>
      <c r="B16" s="63">
        <f t="shared" si="1"/>
        <v>0</v>
      </c>
      <c r="C16" s="65"/>
      <c r="D16" s="65">
        <v>0</v>
      </c>
      <c r="E16" s="65"/>
      <c r="F16" s="65"/>
      <c r="G16" s="63"/>
      <c r="H16" s="63"/>
    </row>
    <row r="17" s="50" customFormat="1" ht="18.75" customHeight="1">
      <c r="A17" s="64" t="s">
        <v>1221</v>
      </c>
      <c r="B17" s="63">
        <f t="shared" si="1"/>
        <v>29</v>
      </c>
      <c r="C17" s="65"/>
      <c r="D17" s="65">
        <v>29</v>
      </c>
      <c r="E17" s="65"/>
      <c r="F17" s="65"/>
      <c r="G17" s="63"/>
      <c r="H17" s="63"/>
    </row>
    <row r="18" s="50" customFormat="1" ht="18.75" customHeight="1">
      <c r="A18" s="64" t="s">
        <v>1222</v>
      </c>
      <c r="B18" s="63">
        <f t="shared" si="1"/>
        <v>0</v>
      </c>
      <c r="C18" s="65"/>
      <c r="D18" s="65">
        <v>0</v>
      </c>
      <c r="E18" s="65"/>
      <c r="F18" s="65"/>
      <c r="G18" s="63"/>
      <c r="H18" s="63"/>
    </row>
    <row r="19" s="50" customFormat="1" ht="18.75" customHeight="1">
      <c r="A19" s="64" t="s">
        <v>1223</v>
      </c>
      <c r="B19" s="63">
        <f t="shared" si="1"/>
        <v>0</v>
      </c>
      <c r="C19" s="65"/>
      <c r="D19" s="65">
        <v>0</v>
      </c>
      <c r="E19" s="65"/>
      <c r="F19" s="65"/>
      <c r="G19" s="63"/>
      <c r="H19" s="63"/>
    </row>
    <row r="20" s="50" customFormat="1" ht="18.75" customHeight="1">
      <c r="A20" s="64" t="s">
        <v>1224</v>
      </c>
      <c r="B20" s="63">
        <f t="shared" si="1"/>
        <v>9</v>
      </c>
      <c r="C20" s="65">
        <v>9</v>
      </c>
      <c r="D20" s="65">
        <v>0</v>
      </c>
      <c r="E20" s="65"/>
      <c r="F20" s="65"/>
      <c r="G20" s="63"/>
      <c r="H20" s="63"/>
    </row>
    <row r="21" s="50" customFormat="1" ht="18.75" customHeight="1">
      <c r="A21" s="64" t="s">
        <v>1225</v>
      </c>
      <c r="B21" s="63">
        <f t="shared" si="1"/>
        <v>25</v>
      </c>
      <c r="C21" s="65"/>
      <c r="D21" s="65">
        <v>25</v>
      </c>
      <c r="E21" s="65"/>
      <c r="F21" s="65"/>
      <c r="G21" s="63"/>
      <c r="H21" s="63"/>
    </row>
    <row r="22" s="50" customFormat="1" ht="18.75" customHeight="1">
      <c r="A22" s="64" t="s">
        <v>1226</v>
      </c>
      <c r="B22" s="63">
        <f t="shared" si="1"/>
        <v>13</v>
      </c>
      <c r="C22" s="65">
        <v>13</v>
      </c>
      <c r="D22" s="65">
        <v>0</v>
      </c>
      <c r="E22" s="65"/>
      <c r="F22" s="65"/>
      <c r="G22" s="63"/>
      <c r="H22" s="63"/>
    </row>
    <row r="23" s="50" customFormat="1" ht="18.75" customHeight="1">
      <c r="A23" s="64" t="s">
        <v>1227</v>
      </c>
      <c r="B23" s="63">
        <f t="shared" si="1"/>
        <v>0</v>
      </c>
      <c r="C23" s="65"/>
      <c r="D23" s="65">
        <v>0</v>
      </c>
      <c r="E23" s="65"/>
      <c r="F23" s="65"/>
      <c r="G23" s="63"/>
      <c r="H23" s="63"/>
    </row>
    <row r="24" s="50" customFormat="1" ht="18.75" customHeight="1">
      <c r="A24" s="64" t="s">
        <v>1228</v>
      </c>
      <c r="B24" s="63">
        <f t="shared" si="1"/>
        <v>0</v>
      </c>
      <c r="C24" s="65"/>
      <c r="D24" s="65">
        <v>0</v>
      </c>
      <c r="E24" s="65"/>
      <c r="F24" s="65"/>
      <c r="G24" s="63"/>
      <c r="H24" s="63"/>
    </row>
    <row r="25" s="50" customFormat="1" ht="18.75" customHeight="1">
      <c r="A25" s="64" t="s">
        <v>1229</v>
      </c>
      <c r="B25" s="63">
        <f t="shared" si="1"/>
        <v>0</v>
      </c>
      <c r="C25" s="65"/>
      <c r="D25" s="65">
        <v>0</v>
      </c>
      <c r="E25" s="65"/>
      <c r="F25" s="65"/>
      <c r="G25" s="63"/>
      <c r="H25" s="63"/>
    </row>
    <row r="26" s="50" customFormat="1" ht="18.75" customHeight="1">
      <c r="A26" s="64" t="s">
        <v>1230</v>
      </c>
      <c r="B26" s="63">
        <f t="shared" si="1"/>
        <v>37</v>
      </c>
      <c r="C26" s="65">
        <v>37</v>
      </c>
      <c r="D26" s="65">
        <v>0</v>
      </c>
      <c r="E26" s="65"/>
      <c r="F26" s="65"/>
      <c r="G26" s="63"/>
      <c r="H26" s="63"/>
    </row>
    <row r="27" s="50" customFormat="1" ht="18.75" customHeight="1">
      <c r="A27" s="64" t="s">
        <v>1231</v>
      </c>
      <c r="B27" s="63">
        <f t="shared" si="1"/>
        <v>53</v>
      </c>
      <c r="C27" s="65">
        <v>38</v>
      </c>
      <c r="D27" s="65">
        <v>11</v>
      </c>
      <c r="E27" s="65"/>
      <c r="F27" s="65"/>
      <c r="G27" s="65">
        <v>4</v>
      </c>
      <c r="H27" s="65"/>
    </row>
    <row r="28" s="50" customFormat="1" ht="18.75" customHeight="1">
      <c r="A28" s="64" t="s">
        <v>1232</v>
      </c>
      <c r="B28" s="63">
        <f t="shared" si="1"/>
        <v>294</v>
      </c>
      <c r="C28" s="65">
        <v>294</v>
      </c>
      <c r="D28" s="65">
        <v>0</v>
      </c>
      <c r="E28" s="65"/>
      <c r="F28" s="65"/>
      <c r="G28" s="63"/>
      <c r="H28" s="63"/>
    </row>
    <row r="29" s="50" customFormat="1" ht="18.75" customHeight="1">
      <c r="A29" s="64" t="s">
        <v>1233</v>
      </c>
      <c r="B29" s="63">
        <f t="shared" si="1"/>
        <v>8006</v>
      </c>
      <c r="C29" s="65">
        <f>SUM(XFD30:XFD34)</f>
        <v>8000</v>
      </c>
      <c r="D29" s="65">
        <f>SUM(#REF!)</f>
        <v>6</v>
      </c>
      <c r="E29" s="65">
        <f>SUM(#REF!)</f>
        <v>0</v>
      </c>
      <c r="F29" s="65">
        <f>SUM(#REF!)</f>
        <v>0</v>
      </c>
      <c r="G29" s="65">
        <f>SUM(#REF!)</f>
        <v>0</v>
      </c>
      <c r="H29" s="65">
        <f>SUM(#REF!)</f>
        <v>0</v>
      </c>
    </row>
    <row r="30" s="50" customFormat="1" ht="18.75" customHeight="1">
      <c r="A30" s="64" t="s">
        <v>1234</v>
      </c>
      <c r="B30" s="63">
        <f t="shared" si="1"/>
        <v>0</v>
      </c>
      <c r="C30" s="65"/>
      <c r="D30" s="65">
        <v>0</v>
      </c>
      <c r="E30" s="65"/>
      <c r="F30" s="65"/>
      <c r="G30" s="65"/>
      <c r="H30" s="65"/>
    </row>
    <row r="31" s="50" customFormat="1" ht="18.75" customHeight="1">
      <c r="A31" s="64" t="s">
        <v>1235</v>
      </c>
      <c r="B31" s="63">
        <f t="shared" si="1"/>
        <v>8000</v>
      </c>
      <c r="C31" s="65">
        <v>8000</v>
      </c>
      <c r="D31" s="65">
        <v>0</v>
      </c>
      <c r="E31" s="65"/>
      <c r="F31" s="65"/>
      <c r="G31" s="65"/>
      <c r="H31" s="65"/>
    </row>
    <row r="32" s="50" customFormat="1" ht="18.75" customHeight="1">
      <c r="A32" s="64" t="s">
        <v>1236</v>
      </c>
      <c r="B32" s="63">
        <f t="shared" si="1"/>
        <v>0</v>
      </c>
      <c r="C32" s="65"/>
      <c r="D32" s="65">
        <v>0</v>
      </c>
      <c r="E32" s="65"/>
      <c r="F32" s="65"/>
      <c r="G32" s="63"/>
      <c r="H32" s="63"/>
    </row>
    <row r="33" s="50" customFormat="1" ht="18.75" customHeight="1">
      <c r="A33" s="64" t="s">
        <v>1228</v>
      </c>
      <c r="B33" s="63">
        <f t="shared" si="1"/>
        <v>6</v>
      </c>
      <c r="C33" s="65"/>
      <c r="D33" s="65">
        <v>6</v>
      </c>
      <c r="E33" s="65"/>
      <c r="F33" s="65"/>
      <c r="G33" s="63"/>
      <c r="H33" s="63"/>
    </row>
    <row r="34" s="50" customFormat="1" ht="18.75" customHeight="1">
      <c r="A34" s="64" t="s">
        <v>1237</v>
      </c>
      <c r="B34" s="63">
        <f t="shared" si="1"/>
        <v>0</v>
      </c>
      <c r="C34" s="65"/>
      <c r="D34" s="65">
        <v>0</v>
      </c>
      <c r="E34" s="65"/>
      <c r="F34" s="65"/>
      <c r="G34" s="63"/>
      <c r="H34" s="63"/>
    </row>
    <row r="35" s="50" customFormat="1" ht="18.75" customHeight="1">
      <c r="A35" s="64" t="s">
        <v>1238</v>
      </c>
      <c r="B35" s="63">
        <f t="shared" si="1"/>
        <v>730</v>
      </c>
      <c r="C35" s="65">
        <f>SUM(XFD36:XFD42)</f>
        <v>410</v>
      </c>
      <c r="D35" s="65">
        <f>SUM(#REF!)</f>
        <v>320</v>
      </c>
      <c r="E35" s="65">
        <f>SUM(#REF!)</f>
        <v>0</v>
      </c>
      <c r="F35" s="65">
        <f>SUM(#REF!)</f>
        <v>0</v>
      </c>
      <c r="G35" s="65">
        <f>SUM(#REF!)</f>
        <v>0</v>
      </c>
      <c r="H35" s="65">
        <f>SUM(#REF!)</f>
        <v>0</v>
      </c>
    </row>
    <row r="36" s="50" customFormat="1" ht="18.75" customHeight="1">
      <c r="A36" s="64" t="s">
        <v>1239</v>
      </c>
      <c r="B36" s="63">
        <f t="shared" si="1"/>
        <v>0</v>
      </c>
      <c r="C36" s="65"/>
      <c r="D36" s="65">
        <v>0</v>
      </c>
      <c r="E36" s="65"/>
      <c r="F36" s="65"/>
      <c r="G36" s="65"/>
      <c r="H36" s="65"/>
    </row>
    <row r="37" s="50" customFormat="1" ht="18.75" customHeight="1">
      <c r="A37" s="64" t="s">
        <v>1240</v>
      </c>
      <c r="B37" s="63">
        <f t="shared" si="1"/>
        <v>230</v>
      </c>
      <c r="C37" s="65">
        <v>110</v>
      </c>
      <c r="D37" s="65">
        <v>120</v>
      </c>
      <c r="E37" s="65"/>
      <c r="F37" s="65"/>
      <c r="G37" s="63"/>
      <c r="H37" s="63"/>
    </row>
    <row r="38" s="50" customFormat="1" ht="18.75" customHeight="1">
      <c r="A38" s="64" t="s">
        <v>1241</v>
      </c>
      <c r="B38" s="63">
        <f t="shared" si="1"/>
        <v>0</v>
      </c>
      <c r="C38" s="65"/>
      <c r="D38" s="65">
        <v>0</v>
      </c>
      <c r="E38" s="65"/>
      <c r="F38" s="65"/>
      <c r="G38" s="63"/>
      <c r="H38" s="63"/>
    </row>
    <row r="39" s="50" customFormat="1" ht="18.75" customHeight="1">
      <c r="A39" s="64" t="s">
        <v>1242</v>
      </c>
      <c r="B39" s="63">
        <f t="shared" si="1"/>
        <v>0</v>
      </c>
      <c r="C39" s="65"/>
      <c r="D39" s="65">
        <v>0</v>
      </c>
      <c r="E39" s="65"/>
      <c r="F39" s="65"/>
      <c r="G39" s="63"/>
      <c r="H39" s="63"/>
    </row>
    <row r="40" s="50" customFormat="1" ht="18.75" customHeight="1">
      <c r="A40" s="64" t="s">
        <v>1243</v>
      </c>
      <c r="B40" s="63">
        <f t="shared" si="1"/>
        <v>500</v>
      </c>
      <c r="C40" s="65">
        <v>300</v>
      </c>
      <c r="D40" s="65">
        <v>200</v>
      </c>
      <c r="E40" s="65"/>
      <c r="F40" s="65"/>
      <c r="G40" s="65"/>
      <c r="H40" s="65"/>
    </row>
    <row r="41" s="50" customFormat="1" ht="18.75" customHeight="1">
      <c r="A41" s="64" t="s">
        <v>1237</v>
      </c>
      <c r="B41" s="63">
        <f t="shared" si="1"/>
        <v>0</v>
      </c>
      <c r="C41" s="65"/>
      <c r="D41" s="65">
        <v>0</v>
      </c>
      <c r="E41" s="65"/>
      <c r="F41" s="65"/>
      <c r="G41" s="63"/>
      <c r="H41" s="63"/>
    </row>
    <row r="42" s="50" customFormat="1" ht="18.75" customHeight="1">
      <c r="A42" s="64" t="s">
        <v>1244</v>
      </c>
      <c r="B42" s="63">
        <f t="shared" si="1"/>
        <v>0</v>
      </c>
      <c r="C42" s="65"/>
      <c r="D42" s="65">
        <v>0</v>
      </c>
      <c r="E42" s="65"/>
      <c r="F42" s="65"/>
      <c r="G42" s="63"/>
      <c r="H42" s="63"/>
    </row>
    <row r="43" s="50" customFormat="1" ht="18.75" customHeight="1">
      <c r="A43" s="64" t="s">
        <v>1245</v>
      </c>
      <c r="B43" s="63">
        <f t="shared" si="1"/>
        <v>1355</v>
      </c>
      <c r="C43" s="65">
        <f>SUM(XFD44:XFD55)</f>
        <v>0</v>
      </c>
      <c r="D43" s="65">
        <f>SUM(#REF!)</f>
        <v>1350</v>
      </c>
      <c r="E43" s="65">
        <f>SUM(#REF!)</f>
        <v>0</v>
      </c>
      <c r="F43" s="65">
        <f>SUM(#REF!)</f>
        <v>0</v>
      </c>
      <c r="G43" s="65">
        <f>SUM(#REF!)</f>
        <v>5</v>
      </c>
      <c r="H43" s="65">
        <f>SUM(#REF!)</f>
        <v>0</v>
      </c>
    </row>
    <row r="44" s="50" customFormat="1" ht="18.75" customHeight="1">
      <c r="A44" s="64" t="s">
        <v>1246</v>
      </c>
      <c r="B44" s="63">
        <f t="shared" si="1"/>
        <v>0</v>
      </c>
      <c r="C44" s="65"/>
      <c r="D44" s="65">
        <v>0</v>
      </c>
      <c r="E44" s="65"/>
      <c r="F44" s="65"/>
      <c r="G44" s="63"/>
      <c r="H44" s="63"/>
    </row>
    <row r="45" s="50" customFormat="1" ht="18.75" customHeight="1">
      <c r="A45" s="64" t="s">
        <v>1235</v>
      </c>
      <c r="B45" s="63">
        <f t="shared" si="1"/>
        <v>1300</v>
      </c>
      <c r="C45" s="65"/>
      <c r="D45" s="65">
        <v>1300</v>
      </c>
      <c r="E45" s="65"/>
      <c r="F45" s="65"/>
      <c r="G45" s="63"/>
      <c r="H45" s="63"/>
    </row>
    <row r="46" s="50" customFormat="1" ht="18.75" customHeight="1">
      <c r="A46" s="64" t="s">
        <v>1247</v>
      </c>
      <c r="B46" s="63">
        <f t="shared" si="1"/>
        <v>0</v>
      </c>
      <c r="C46" s="65"/>
      <c r="D46" s="65">
        <v>0</v>
      </c>
      <c r="E46" s="65"/>
      <c r="F46" s="65"/>
      <c r="G46" s="65"/>
      <c r="H46" s="65"/>
    </row>
    <row r="47" s="50" customFormat="1" ht="18.75" customHeight="1">
      <c r="A47" s="64" t="s">
        <v>1248</v>
      </c>
      <c r="B47" s="63">
        <f t="shared" si="1"/>
        <v>0</v>
      </c>
      <c r="C47" s="65"/>
      <c r="D47" s="65">
        <v>0</v>
      </c>
      <c r="E47" s="65"/>
      <c r="F47" s="65"/>
      <c r="G47" s="63"/>
      <c r="H47" s="63"/>
    </row>
    <row r="48" s="50" customFormat="1" ht="18.75" customHeight="1">
      <c r="A48" s="64" t="s">
        <v>1249</v>
      </c>
      <c r="B48" s="63">
        <f t="shared" si="1"/>
        <v>55</v>
      </c>
      <c r="C48" s="65"/>
      <c r="D48" s="65">
        <v>50</v>
      </c>
      <c r="E48" s="65"/>
      <c r="F48" s="65"/>
      <c r="G48" s="63">
        <v>5</v>
      </c>
      <c r="H48" s="63"/>
    </row>
    <row r="49" s="50" customFormat="1" ht="18.75" customHeight="1">
      <c r="A49" s="64" t="s">
        <v>1250</v>
      </c>
      <c r="B49" s="63">
        <f t="shared" si="1"/>
        <v>0</v>
      </c>
      <c r="C49" s="65"/>
      <c r="D49" s="65">
        <v>0</v>
      </c>
      <c r="E49" s="65"/>
      <c r="F49" s="65"/>
      <c r="G49" s="63"/>
      <c r="H49" s="63"/>
    </row>
    <row r="50" s="50" customFormat="1" ht="18.75" customHeight="1">
      <c r="A50" s="64" t="s">
        <v>1235</v>
      </c>
      <c r="B50" s="63">
        <f t="shared" si="1"/>
        <v>0</v>
      </c>
      <c r="C50" s="65"/>
      <c r="D50" s="65">
        <v>0</v>
      </c>
      <c r="E50" s="65"/>
      <c r="F50" s="65"/>
      <c r="G50" s="65"/>
      <c r="H50" s="65"/>
    </row>
    <row r="51" s="50" customFormat="1" ht="18.75" customHeight="1">
      <c r="A51" s="64" t="s">
        <v>1251</v>
      </c>
      <c r="B51" s="63">
        <f t="shared" si="1"/>
        <v>0</v>
      </c>
      <c r="C51" s="65"/>
      <c r="D51" s="65">
        <v>0</v>
      </c>
      <c r="E51" s="65"/>
      <c r="F51" s="65"/>
      <c r="G51" s="65"/>
      <c r="H51" s="65"/>
    </row>
    <row r="52" s="50" customFormat="1" ht="18.75" customHeight="1">
      <c r="A52" s="64" t="s">
        <v>1252</v>
      </c>
      <c r="B52" s="63">
        <f t="shared" si="1"/>
        <v>0</v>
      </c>
      <c r="C52" s="65"/>
      <c r="D52" s="65">
        <v>0</v>
      </c>
      <c r="E52" s="65"/>
      <c r="F52" s="65"/>
      <c r="G52" s="63"/>
      <c r="H52" s="63"/>
    </row>
    <row r="53" s="50" customFormat="1" ht="18.75" customHeight="1">
      <c r="A53" s="64" t="s">
        <v>1253</v>
      </c>
      <c r="B53" s="63">
        <f t="shared" si="1"/>
        <v>0</v>
      </c>
      <c r="C53" s="65"/>
      <c r="D53" s="65">
        <v>0</v>
      </c>
      <c r="E53" s="65"/>
      <c r="F53" s="65"/>
      <c r="G53" s="65"/>
      <c r="H53" s="65"/>
    </row>
    <row r="54" s="50" customFormat="1" ht="18.75" customHeight="1">
      <c r="A54" s="64" t="s">
        <v>1254</v>
      </c>
      <c r="B54" s="63">
        <f t="shared" si="1"/>
        <v>0</v>
      </c>
      <c r="C54" s="65"/>
      <c r="D54" s="65">
        <v>0</v>
      </c>
      <c r="E54" s="65"/>
      <c r="F54" s="65"/>
      <c r="G54" s="63"/>
      <c r="H54" s="63"/>
    </row>
    <row r="55" s="50" customFormat="1" ht="18.75" customHeight="1">
      <c r="A55" s="64" t="s">
        <v>1255</v>
      </c>
      <c r="B55" s="63">
        <f t="shared" si="1"/>
        <v>0</v>
      </c>
      <c r="C55" s="65"/>
      <c r="D55" s="65">
        <v>0</v>
      </c>
      <c r="E55" s="65"/>
      <c r="F55" s="65"/>
      <c r="G55" s="63"/>
      <c r="H55" s="63"/>
    </row>
    <row r="56" s="50" customFormat="1" ht="18.75" customHeight="1">
      <c r="A56" s="64" t="s">
        <v>1256</v>
      </c>
      <c r="B56" s="63">
        <f t="shared" si="1"/>
        <v>3345</v>
      </c>
      <c r="C56" s="65">
        <f>SUM(XFD57:XFD64)</f>
        <v>2050</v>
      </c>
      <c r="D56" s="65">
        <f>SUM(#REF!)</f>
        <v>1295</v>
      </c>
      <c r="E56" s="65">
        <f>SUM(#REF!)</f>
        <v>0</v>
      </c>
      <c r="F56" s="65">
        <f>SUM(#REF!)</f>
        <v>0</v>
      </c>
      <c r="G56" s="65">
        <f>SUM(#REF!)</f>
        <v>0</v>
      </c>
      <c r="H56" s="65">
        <f>SUM(#REF!)</f>
        <v>0</v>
      </c>
    </row>
    <row r="57" s="50" customFormat="1" ht="18.75" customHeight="1">
      <c r="A57" s="64" t="s">
        <v>1235</v>
      </c>
      <c r="B57" s="63">
        <f t="shared" si="1"/>
        <v>3328</v>
      </c>
      <c r="C57" s="65">
        <v>2040</v>
      </c>
      <c r="D57" s="65">
        <v>1288</v>
      </c>
      <c r="E57" s="65"/>
      <c r="F57" s="65"/>
      <c r="G57" s="65">
        <v>0</v>
      </c>
      <c r="H57" s="65"/>
    </row>
    <row r="58" s="50" customFormat="1" ht="18.75" customHeight="1">
      <c r="A58" s="64" t="s">
        <v>1257</v>
      </c>
      <c r="B58" s="63">
        <f t="shared" si="1"/>
        <v>0</v>
      </c>
      <c r="C58" s="65"/>
      <c r="D58" s="65">
        <v>0</v>
      </c>
      <c r="E58" s="65"/>
      <c r="F58" s="65"/>
      <c r="G58" s="63"/>
      <c r="H58" s="63"/>
    </row>
    <row r="59" s="50" customFormat="1" ht="18.75" customHeight="1">
      <c r="A59" s="64" t="s">
        <v>1258</v>
      </c>
      <c r="B59" s="63">
        <f t="shared" si="1"/>
        <v>11</v>
      </c>
      <c r="C59" s="65">
        <v>8</v>
      </c>
      <c r="D59" s="65">
        <v>3</v>
      </c>
      <c r="E59" s="65"/>
      <c r="F59" s="65"/>
      <c r="G59" s="63"/>
      <c r="H59" s="63"/>
    </row>
    <row r="60" s="50" customFormat="1" ht="18.75" customHeight="1">
      <c r="A60" s="64" t="s">
        <v>1259</v>
      </c>
      <c r="B60" s="63">
        <f t="shared" si="1"/>
        <v>0</v>
      </c>
      <c r="C60" s="65"/>
      <c r="D60" s="65">
        <v>0</v>
      </c>
      <c r="E60" s="65"/>
      <c r="F60" s="65"/>
      <c r="G60" s="65"/>
      <c r="H60" s="65"/>
    </row>
    <row r="61" s="50" customFormat="1" ht="18.75" customHeight="1">
      <c r="A61" s="64" t="s">
        <v>1228</v>
      </c>
      <c r="B61" s="63">
        <f t="shared" si="1"/>
        <v>0</v>
      </c>
      <c r="C61" s="65"/>
      <c r="D61" s="65">
        <v>0</v>
      </c>
      <c r="E61" s="65"/>
      <c r="F61" s="65"/>
      <c r="G61" s="63"/>
      <c r="H61" s="63"/>
    </row>
    <row r="62" s="50" customFormat="1" ht="18.75" customHeight="1">
      <c r="A62" s="64" t="s">
        <v>1260</v>
      </c>
      <c r="B62" s="63">
        <f t="shared" si="1"/>
        <v>0</v>
      </c>
      <c r="C62" s="65"/>
      <c r="D62" s="65">
        <v>0</v>
      </c>
      <c r="E62" s="65"/>
      <c r="F62" s="65"/>
      <c r="G62" s="63"/>
      <c r="H62" s="63"/>
    </row>
    <row r="63" s="50" customFormat="1" ht="18.75" customHeight="1">
      <c r="A63" s="64" t="s">
        <v>1261</v>
      </c>
      <c r="B63" s="63">
        <f t="shared" si="1"/>
        <v>6</v>
      </c>
      <c r="C63" s="65">
        <v>2</v>
      </c>
      <c r="D63" s="65">
        <v>4</v>
      </c>
      <c r="E63" s="65"/>
      <c r="F63" s="65"/>
      <c r="G63" s="63"/>
      <c r="H63" s="63"/>
    </row>
    <row r="64" s="50" customFormat="1" ht="18.75" customHeight="1">
      <c r="A64" s="64" t="s">
        <v>1262</v>
      </c>
      <c r="B64" s="63">
        <f t="shared" si="1"/>
        <v>0</v>
      </c>
      <c r="C64" s="65"/>
      <c r="D64" s="65">
        <v>0</v>
      </c>
      <c r="E64" s="65"/>
      <c r="F64" s="65"/>
      <c r="G64" s="63"/>
      <c r="H64" s="63"/>
    </row>
    <row r="65" s="50" customFormat="1" ht="18.75" customHeight="1">
      <c r="A65" s="64" t="s">
        <v>1263</v>
      </c>
      <c r="B65" s="63">
        <f t="shared" si="1"/>
        <v>1846</v>
      </c>
      <c r="C65" s="65">
        <f>SUM(XFD66:XFD72)</f>
        <v>1577</v>
      </c>
      <c r="D65" s="65">
        <f>SUM(#REF!)</f>
        <v>269</v>
      </c>
      <c r="E65" s="65">
        <f>SUM(#REF!)</f>
        <v>0</v>
      </c>
      <c r="F65" s="65">
        <f>SUM(#REF!)</f>
        <v>0</v>
      </c>
      <c r="G65" s="65">
        <f>SUM(#REF!)</f>
        <v>0</v>
      </c>
      <c r="H65" s="65">
        <f>SUM(#REF!)</f>
        <v>0</v>
      </c>
    </row>
    <row r="66" s="50" customFormat="1" ht="18.75" customHeight="1">
      <c r="A66" s="64" t="s">
        <v>1237</v>
      </c>
      <c r="B66" s="63">
        <f t="shared" si="1"/>
        <v>0</v>
      </c>
      <c r="C66" s="65"/>
      <c r="D66" s="65">
        <v>0</v>
      </c>
      <c r="E66" s="65"/>
      <c r="F66" s="65"/>
      <c r="G66" s="63"/>
      <c r="H66" s="63"/>
    </row>
    <row r="67" s="50" customFormat="1" ht="18.75" customHeight="1">
      <c r="A67" s="64" t="s">
        <v>1235</v>
      </c>
      <c r="B67" s="63">
        <f t="shared" si="1"/>
        <v>0</v>
      </c>
      <c r="C67" s="65"/>
      <c r="D67" s="65">
        <v>0</v>
      </c>
      <c r="E67" s="65"/>
      <c r="F67" s="65"/>
      <c r="G67" s="63"/>
      <c r="H67" s="63"/>
    </row>
    <row r="68" s="50" customFormat="1" ht="18.75" customHeight="1">
      <c r="A68" s="64" t="s">
        <v>1264</v>
      </c>
      <c r="B68" s="63">
        <f t="shared" si="1"/>
        <v>292</v>
      </c>
      <c r="C68" s="65">
        <v>242</v>
      </c>
      <c r="D68" s="65">
        <v>50</v>
      </c>
      <c r="E68" s="65"/>
      <c r="F68" s="65"/>
      <c r="G68" s="65"/>
      <c r="H68" s="65"/>
    </row>
    <row r="69" s="50" customFormat="1" ht="18.75" customHeight="1">
      <c r="A69" s="64" t="s">
        <v>1265</v>
      </c>
      <c r="B69" s="63">
        <f t="shared" si="1"/>
        <v>1542</v>
      </c>
      <c r="C69" s="65">
        <v>1323</v>
      </c>
      <c r="D69" s="65">
        <v>219</v>
      </c>
      <c r="E69" s="65"/>
      <c r="F69" s="65"/>
      <c r="G69" s="65"/>
      <c r="H69" s="65"/>
    </row>
    <row r="70" s="50" customFormat="1" ht="18.75" customHeight="1">
      <c r="A70" s="64" t="s">
        <v>1266</v>
      </c>
      <c r="B70" s="63">
        <f t="shared" ref="B70:B133" si="2">XFD70+XFD70+XFD70+XFD70+XFD70+XFD70</f>
        <v>12</v>
      </c>
      <c r="C70" s="65">
        <v>12</v>
      </c>
      <c r="D70" s="65">
        <v>0</v>
      </c>
      <c r="E70" s="65"/>
      <c r="F70" s="65"/>
      <c r="G70" s="65"/>
      <c r="H70" s="65"/>
    </row>
    <row r="71" s="50" customFormat="1" ht="18.75" customHeight="1">
      <c r="A71" s="64" t="s">
        <v>1267</v>
      </c>
      <c r="B71" s="63">
        <f t="shared" si="2"/>
        <v>0</v>
      </c>
      <c r="C71" s="65"/>
      <c r="D71" s="65">
        <v>0</v>
      </c>
      <c r="E71" s="65"/>
      <c r="F71" s="65"/>
      <c r="G71" s="63"/>
      <c r="H71" s="63"/>
    </row>
    <row r="72" s="50" customFormat="1" ht="18.75" customHeight="1">
      <c r="A72" s="64" t="s">
        <v>1268</v>
      </c>
      <c r="B72" s="63">
        <f t="shared" si="2"/>
        <v>0</v>
      </c>
      <c r="C72" s="65"/>
      <c r="D72" s="65">
        <v>0</v>
      </c>
      <c r="E72" s="65"/>
      <c r="F72" s="65"/>
      <c r="G72" s="63"/>
      <c r="H72" s="63"/>
    </row>
    <row r="73" s="50" customFormat="1" ht="18.75" customHeight="1">
      <c r="A73" s="64" t="s">
        <v>1269</v>
      </c>
      <c r="B73" s="63">
        <f t="shared" si="2"/>
        <v>6958</v>
      </c>
      <c r="C73" s="65">
        <f>SUM(XFD74:XFD91)</f>
        <v>6438</v>
      </c>
      <c r="D73" s="65">
        <f>SUM(#REF!)</f>
        <v>520</v>
      </c>
      <c r="E73" s="65">
        <f>SUM(#REF!)</f>
        <v>0</v>
      </c>
      <c r="F73" s="65">
        <f>SUM(#REF!)</f>
        <v>0</v>
      </c>
      <c r="G73" s="65">
        <f>SUM(#REF!)</f>
        <v>0</v>
      </c>
      <c r="H73" s="65">
        <f>SUM(#REF!)</f>
        <v>0</v>
      </c>
    </row>
    <row r="74" s="50" customFormat="1" ht="18.75" customHeight="1">
      <c r="A74" s="64" t="s">
        <v>1235</v>
      </c>
      <c r="B74" s="63">
        <f t="shared" si="2"/>
        <v>0</v>
      </c>
      <c r="C74" s="65"/>
      <c r="D74" s="65">
        <v>0</v>
      </c>
      <c r="E74" s="65"/>
      <c r="F74" s="65"/>
      <c r="G74" s="65"/>
      <c r="H74" s="65"/>
    </row>
    <row r="75" s="50" customFormat="1" ht="18.75" customHeight="1">
      <c r="A75" s="64" t="s">
        <v>1270</v>
      </c>
      <c r="B75" s="63">
        <f t="shared" si="2"/>
        <v>1509</v>
      </c>
      <c r="C75" s="65">
        <v>1509</v>
      </c>
      <c r="D75" s="65">
        <v>0</v>
      </c>
      <c r="E75" s="65"/>
      <c r="F75" s="65"/>
      <c r="G75" s="65"/>
      <c r="H75" s="65"/>
    </row>
    <row r="76" s="50" customFormat="1" ht="18.75" customHeight="1">
      <c r="A76" s="64" t="s">
        <v>1271</v>
      </c>
      <c r="B76" s="63">
        <f t="shared" si="2"/>
        <v>0</v>
      </c>
      <c r="C76" s="65"/>
      <c r="D76" s="65">
        <v>0</v>
      </c>
      <c r="E76" s="65"/>
      <c r="F76" s="65"/>
      <c r="G76" s="65"/>
      <c r="H76" s="65"/>
    </row>
    <row r="77" s="50" customFormat="1" ht="18.75" customHeight="1">
      <c r="A77" s="64" t="s">
        <v>1272</v>
      </c>
      <c r="B77" s="63">
        <f t="shared" si="2"/>
        <v>0</v>
      </c>
      <c r="C77" s="65"/>
      <c r="D77" s="65">
        <v>0</v>
      </c>
      <c r="E77" s="65"/>
      <c r="F77" s="65"/>
      <c r="G77" s="65"/>
      <c r="H77" s="65"/>
    </row>
    <row r="78" s="50" customFormat="1" ht="18.75" customHeight="1">
      <c r="A78" s="64" t="s">
        <v>1273</v>
      </c>
      <c r="B78" s="63">
        <f t="shared" si="2"/>
        <v>0</v>
      </c>
      <c r="C78" s="65"/>
      <c r="D78" s="65">
        <v>0</v>
      </c>
      <c r="E78" s="65"/>
      <c r="F78" s="65"/>
      <c r="G78" s="65"/>
      <c r="H78" s="65"/>
    </row>
    <row r="79" s="50" customFormat="1" ht="18.75" customHeight="1">
      <c r="A79" s="64" t="s">
        <v>1274</v>
      </c>
      <c r="B79" s="63">
        <f t="shared" si="2"/>
        <v>45</v>
      </c>
      <c r="C79" s="65">
        <v>45</v>
      </c>
      <c r="D79" s="65">
        <v>0</v>
      </c>
      <c r="E79" s="65"/>
      <c r="F79" s="65"/>
      <c r="G79" s="65"/>
      <c r="H79" s="65"/>
    </row>
    <row r="80" s="50" customFormat="1" ht="18.75" customHeight="1">
      <c r="A80" s="64" t="s">
        <v>1275</v>
      </c>
      <c r="B80" s="63">
        <f t="shared" si="2"/>
        <v>1604</v>
      </c>
      <c r="C80" s="65">
        <v>1084</v>
      </c>
      <c r="D80" s="65">
        <v>520</v>
      </c>
      <c r="E80" s="65"/>
      <c r="F80" s="65"/>
      <c r="G80" s="63"/>
      <c r="H80" s="63"/>
    </row>
    <row r="81" s="50" customFormat="1" ht="18.75" customHeight="1">
      <c r="A81" s="64" t="s">
        <v>1276</v>
      </c>
      <c r="B81" s="63">
        <f t="shared" si="2"/>
        <v>3800</v>
      </c>
      <c r="C81" s="65">
        <v>3800</v>
      </c>
      <c r="D81" s="65">
        <v>0</v>
      </c>
      <c r="E81" s="65"/>
      <c r="F81" s="65"/>
      <c r="G81" s="63"/>
      <c r="H81" s="63"/>
    </row>
    <row r="82" s="50" customFormat="1" ht="18.75" customHeight="1">
      <c r="A82" s="64" t="s">
        <v>1277</v>
      </c>
      <c r="B82" s="63">
        <f t="shared" si="2"/>
        <v>0</v>
      </c>
      <c r="C82" s="65"/>
      <c r="D82" s="65">
        <v>0</v>
      </c>
      <c r="E82" s="65"/>
      <c r="F82" s="65"/>
      <c r="G82" s="65"/>
      <c r="H82" s="65"/>
    </row>
    <row r="83" s="50" customFormat="1" ht="18.75" customHeight="1">
      <c r="A83" s="64" t="s">
        <v>1278</v>
      </c>
      <c r="B83" s="63">
        <f t="shared" si="2"/>
        <v>0</v>
      </c>
      <c r="C83" s="65"/>
      <c r="D83" s="65">
        <v>0</v>
      </c>
      <c r="E83" s="65"/>
      <c r="F83" s="65"/>
      <c r="G83" s="63"/>
      <c r="H83" s="63"/>
    </row>
    <row r="84" s="50" customFormat="1" ht="18.75" customHeight="1">
      <c r="A84" s="64" t="s">
        <v>1279</v>
      </c>
      <c r="B84" s="63">
        <f t="shared" si="2"/>
        <v>0</v>
      </c>
      <c r="C84" s="65"/>
      <c r="D84" s="65">
        <v>0</v>
      </c>
      <c r="E84" s="65"/>
      <c r="F84" s="65"/>
      <c r="G84" s="63"/>
      <c r="H84" s="63"/>
    </row>
    <row r="85" s="50" customFormat="1" ht="18.75" customHeight="1">
      <c r="A85" s="64" t="s">
        <v>1268</v>
      </c>
      <c r="B85" s="63">
        <f t="shared" si="2"/>
        <v>0</v>
      </c>
      <c r="C85" s="65"/>
      <c r="D85" s="65">
        <v>0</v>
      </c>
      <c r="E85" s="65"/>
      <c r="F85" s="65"/>
      <c r="G85" s="63"/>
      <c r="H85" s="63"/>
    </row>
    <row r="86" s="50" customFormat="1" ht="18.75" customHeight="1">
      <c r="A86" s="64" t="s">
        <v>1280</v>
      </c>
      <c r="B86" s="63">
        <f t="shared" si="2"/>
        <v>0</v>
      </c>
      <c r="C86" s="65"/>
      <c r="D86" s="65">
        <v>0</v>
      </c>
      <c r="E86" s="65"/>
      <c r="F86" s="65"/>
      <c r="G86" s="65"/>
      <c r="H86" s="65"/>
    </row>
    <row r="87" s="50" customFormat="1" ht="18.75" customHeight="1">
      <c r="A87" s="64" t="s">
        <v>1281</v>
      </c>
      <c r="B87" s="63">
        <f t="shared" si="2"/>
        <v>0</v>
      </c>
      <c r="C87" s="65"/>
      <c r="D87" s="65">
        <v>0</v>
      </c>
      <c r="E87" s="65"/>
      <c r="F87" s="65"/>
      <c r="G87" s="63"/>
      <c r="H87" s="63"/>
    </row>
    <row r="88" s="50" customFormat="1" ht="18.75" customHeight="1">
      <c r="A88" s="64" t="s">
        <v>1282</v>
      </c>
      <c r="B88" s="63">
        <f t="shared" si="2"/>
        <v>0</v>
      </c>
      <c r="C88" s="65"/>
      <c r="D88" s="65">
        <v>0</v>
      </c>
      <c r="E88" s="65"/>
      <c r="F88" s="65"/>
      <c r="G88" s="63"/>
      <c r="H88" s="63"/>
    </row>
    <row r="89" s="50" customFormat="1" ht="18.75" customHeight="1">
      <c r="A89" s="64" t="s">
        <v>1283</v>
      </c>
      <c r="B89" s="63">
        <f t="shared" si="2"/>
        <v>0</v>
      </c>
      <c r="C89" s="65"/>
      <c r="D89" s="65">
        <v>0</v>
      </c>
      <c r="E89" s="65"/>
      <c r="F89" s="65"/>
      <c r="G89" s="63"/>
      <c r="H89" s="63"/>
    </row>
    <row r="90" s="50" customFormat="1" ht="18.75" customHeight="1">
      <c r="A90" s="64" t="s">
        <v>1284</v>
      </c>
      <c r="B90" s="63">
        <f t="shared" si="2"/>
        <v>0</v>
      </c>
      <c r="C90" s="65"/>
      <c r="D90" s="65">
        <v>0</v>
      </c>
      <c r="E90" s="65"/>
      <c r="F90" s="65"/>
      <c r="G90" s="65"/>
      <c r="H90" s="65"/>
    </row>
    <row r="91" s="50" customFormat="1" ht="18.75" customHeight="1">
      <c r="A91" s="64" t="s">
        <v>1285</v>
      </c>
      <c r="B91" s="63">
        <f t="shared" si="2"/>
        <v>0</v>
      </c>
      <c r="C91" s="65"/>
      <c r="D91" s="65">
        <v>0</v>
      </c>
      <c r="E91" s="65"/>
      <c r="F91" s="65"/>
      <c r="G91" s="65"/>
      <c r="H91" s="65"/>
    </row>
    <row r="92" s="50" customFormat="1" ht="18.75" customHeight="1">
      <c r="A92" s="64" t="s">
        <v>1286</v>
      </c>
      <c r="B92" s="63">
        <f t="shared" si="2"/>
        <v>1299</v>
      </c>
      <c r="C92" s="65">
        <f>SUM(XFD93:XFD97)</f>
        <v>364</v>
      </c>
      <c r="D92" s="65">
        <f>SUM(#REF!)</f>
        <v>935</v>
      </c>
      <c r="E92" s="65">
        <f>SUM(#REF!)</f>
        <v>0</v>
      </c>
      <c r="F92" s="65">
        <f>SUM(#REF!)</f>
        <v>0</v>
      </c>
      <c r="G92" s="65">
        <f>SUM(#REF!)</f>
        <v>0</v>
      </c>
      <c r="H92" s="65">
        <f>SUM(#REF!)</f>
        <v>0</v>
      </c>
    </row>
    <row r="93" s="50" customFormat="1" ht="18.75" customHeight="1">
      <c r="A93" s="64" t="s">
        <v>1287</v>
      </c>
      <c r="B93" s="63">
        <f t="shared" si="2"/>
        <v>0</v>
      </c>
      <c r="C93" s="65"/>
      <c r="D93" s="65">
        <v>0</v>
      </c>
      <c r="E93" s="65"/>
      <c r="F93" s="65"/>
      <c r="G93" s="63"/>
      <c r="H93" s="63"/>
    </row>
    <row r="94" s="50" customFormat="1" ht="18.75" customHeight="1">
      <c r="A94" s="64" t="s">
        <v>1288</v>
      </c>
      <c r="B94" s="63">
        <f t="shared" si="2"/>
        <v>0</v>
      </c>
      <c r="C94" s="65"/>
      <c r="D94" s="65">
        <v>0</v>
      </c>
      <c r="E94" s="65"/>
      <c r="F94" s="65"/>
      <c r="G94" s="63"/>
      <c r="H94" s="63"/>
    </row>
    <row r="95" s="50" customFormat="1" ht="18.75" customHeight="1">
      <c r="A95" s="64" t="s">
        <v>1289</v>
      </c>
      <c r="B95" s="63">
        <f t="shared" si="2"/>
        <v>0</v>
      </c>
      <c r="C95" s="65"/>
      <c r="D95" s="65">
        <v>0</v>
      </c>
      <c r="E95" s="65"/>
      <c r="F95" s="65"/>
      <c r="G95" s="63"/>
      <c r="H95" s="63"/>
    </row>
    <row r="96" s="50" customFormat="1" ht="18.75" customHeight="1">
      <c r="A96" s="64" t="s">
        <v>1235</v>
      </c>
      <c r="B96" s="63">
        <f t="shared" si="2"/>
        <v>0</v>
      </c>
      <c r="C96" s="65"/>
      <c r="D96" s="65">
        <v>0</v>
      </c>
      <c r="E96" s="65"/>
      <c r="F96" s="65"/>
      <c r="G96" s="65"/>
      <c r="H96" s="65"/>
    </row>
    <row r="97" s="50" customFormat="1" ht="18.75" customHeight="1">
      <c r="A97" s="64" t="s">
        <v>1290</v>
      </c>
      <c r="B97" s="63">
        <f t="shared" si="2"/>
        <v>1299</v>
      </c>
      <c r="C97" s="65">
        <v>364</v>
      </c>
      <c r="D97" s="65">
        <v>935</v>
      </c>
      <c r="E97" s="65"/>
      <c r="F97" s="65"/>
      <c r="G97" s="65"/>
      <c r="H97" s="65"/>
    </row>
    <row r="98" s="50" customFormat="1" ht="18.75" customHeight="1">
      <c r="A98" s="64" t="s">
        <v>1291</v>
      </c>
      <c r="B98" s="63">
        <f t="shared" si="2"/>
        <v>13964</v>
      </c>
      <c r="C98" s="65">
        <f>SUM(XFD99:XFD121)</f>
        <v>6147</v>
      </c>
      <c r="D98" s="65">
        <f>SUM(#REF!)</f>
        <v>2923</v>
      </c>
      <c r="E98" s="65">
        <f>SUM(#REF!)</f>
        <v>3340</v>
      </c>
      <c r="F98" s="65">
        <f>SUM(#REF!)</f>
        <v>1221</v>
      </c>
      <c r="G98" s="65">
        <f>SUM(#REF!)</f>
        <v>23</v>
      </c>
      <c r="H98" s="65">
        <f>SUM(#REF!)</f>
        <v>310</v>
      </c>
    </row>
    <row r="99" s="50" customFormat="1" ht="18.75" customHeight="1">
      <c r="A99" s="64" t="s">
        <v>1235</v>
      </c>
      <c r="B99" s="63">
        <f t="shared" si="2"/>
        <v>0</v>
      </c>
      <c r="C99" s="65"/>
      <c r="D99" s="65">
        <v>0</v>
      </c>
      <c r="E99" s="65"/>
      <c r="F99" s="65"/>
      <c r="G99" s="65"/>
      <c r="H99" s="65"/>
    </row>
    <row r="100" s="50" customFormat="1" ht="18.75" customHeight="1">
      <c r="A100" s="64" t="s">
        <v>1292</v>
      </c>
      <c r="B100" s="63">
        <f t="shared" si="2"/>
        <v>0</v>
      </c>
      <c r="C100" s="65"/>
      <c r="D100" s="65">
        <v>0</v>
      </c>
      <c r="E100" s="65"/>
      <c r="F100" s="65"/>
      <c r="G100" s="63"/>
      <c r="H100" s="63"/>
    </row>
    <row r="101" s="50" customFormat="1" ht="18.75" customHeight="1">
      <c r="A101" s="64" t="s">
        <v>1293</v>
      </c>
      <c r="B101" s="63">
        <f t="shared" si="2"/>
        <v>0</v>
      </c>
      <c r="C101" s="65"/>
      <c r="D101" s="65">
        <v>0</v>
      </c>
      <c r="E101" s="65"/>
      <c r="F101" s="65"/>
      <c r="G101" s="63"/>
      <c r="H101" s="63"/>
    </row>
    <row r="102" s="50" customFormat="1" ht="18.75" customHeight="1">
      <c r="A102" s="64" t="s">
        <v>1294</v>
      </c>
      <c r="B102" s="63">
        <f t="shared" si="2"/>
        <v>0</v>
      </c>
      <c r="C102" s="65"/>
      <c r="D102" s="65">
        <v>0</v>
      </c>
      <c r="E102" s="65"/>
      <c r="F102" s="65"/>
      <c r="G102" s="63"/>
      <c r="H102" s="63"/>
    </row>
    <row r="103" s="50" customFormat="1" ht="18.75" customHeight="1">
      <c r="A103" s="64" t="s">
        <v>1282</v>
      </c>
      <c r="B103" s="63">
        <f t="shared" si="2"/>
        <v>0</v>
      </c>
      <c r="C103" s="65"/>
      <c r="D103" s="65">
        <v>0</v>
      </c>
      <c r="E103" s="65"/>
      <c r="F103" s="65"/>
      <c r="G103" s="65"/>
      <c r="H103" s="65"/>
    </row>
    <row r="104" s="50" customFormat="1" ht="18.75" customHeight="1">
      <c r="A104" s="64" t="s">
        <v>1295</v>
      </c>
      <c r="B104" s="63">
        <f t="shared" si="2"/>
        <v>0</v>
      </c>
      <c r="C104" s="65"/>
      <c r="D104" s="65">
        <v>0</v>
      </c>
      <c r="E104" s="65"/>
      <c r="F104" s="65"/>
      <c r="G104" s="65"/>
      <c r="H104" s="65"/>
    </row>
    <row r="105" s="50" customFormat="1" ht="18.75" customHeight="1">
      <c r="A105" s="64" t="s">
        <v>1296</v>
      </c>
      <c r="B105" s="63">
        <f t="shared" si="2"/>
        <v>0</v>
      </c>
      <c r="C105" s="65"/>
      <c r="D105" s="65">
        <v>0</v>
      </c>
      <c r="E105" s="65"/>
      <c r="F105" s="65"/>
      <c r="G105" s="63"/>
      <c r="H105" s="63"/>
    </row>
    <row r="106" s="50" customFormat="1" ht="18.75" customHeight="1">
      <c r="A106" s="64" t="s">
        <v>1297</v>
      </c>
      <c r="B106" s="63">
        <f t="shared" si="2"/>
        <v>0</v>
      </c>
      <c r="C106" s="65"/>
      <c r="D106" s="65">
        <v>0</v>
      </c>
      <c r="E106" s="65"/>
      <c r="F106" s="65"/>
      <c r="G106" s="63"/>
      <c r="H106" s="63"/>
    </row>
    <row r="107" s="50" customFormat="1" ht="18.75" customHeight="1">
      <c r="A107" s="64" t="s">
        <v>1298</v>
      </c>
      <c r="B107" s="63">
        <f t="shared" si="2"/>
        <v>0</v>
      </c>
      <c r="C107" s="65"/>
      <c r="D107" s="65">
        <v>0</v>
      </c>
      <c r="E107" s="65"/>
      <c r="F107" s="65"/>
      <c r="G107" s="63"/>
      <c r="H107" s="63"/>
    </row>
    <row r="108" s="50" customFormat="1" ht="18.75" customHeight="1">
      <c r="A108" s="64" t="s">
        <v>1299</v>
      </c>
      <c r="B108" s="63">
        <f t="shared" si="2"/>
        <v>0</v>
      </c>
      <c r="C108" s="65"/>
      <c r="D108" s="65">
        <v>0</v>
      </c>
      <c r="E108" s="65"/>
      <c r="F108" s="65"/>
      <c r="G108" s="63"/>
      <c r="H108" s="63"/>
    </row>
    <row r="109" s="50" customFormat="1" ht="18.75" customHeight="1">
      <c r="A109" s="64" t="s">
        <v>1300</v>
      </c>
      <c r="B109" s="63">
        <f t="shared" si="2"/>
        <v>0</v>
      </c>
      <c r="C109" s="65"/>
      <c r="D109" s="65">
        <v>0</v>
      </c>
      <c r="E109" s="65"/>
      <c r="F109" s="65"/>
      <c r="G109" s="63"/>
      <c r="H109" s="63"/>
    </row>
    <row r="110" s="50" customFormat="1" ht="18.75" customHeight="1">
      <c r="A110" s="64" t="s">
        <v>1301</v>
      </c>
      <c r="B110" s="63">
        <f t="shared" si="2"/>
        <v>0</v>
      </c>
      <c r="C110" s="65"/>
      <c r="D110" s="65">
        <v>0</v>
      </c>
      <c r="E110" s="65"/>
      <c r="F110" s="65"/>
      <c r="G110" s="63"/>
      <c r="H110" s="63"/>
    </row>
    <row r="111" s="50" customFormat="1" ht="18.75" customHeight="1">
      <c r="A111" s="64" t="s">
        <v>1302</v>
      </c>
      <c r="B111" s="63">
        <f t="shared" si="2"/>
        <v>8750</v>
      </c>
      <c r="C111" s="65">
        <v>3134</v>
      </c>
      <c r="D111" s="65">
        <v>1055</v>
      </c>
      <c r="E111" s="65">
        <v>3340</v>
      </c>
      <c r="F111" s="65">
        <v>1221</v>
      </c>
      <c r="G111" s="65">
        <v>0</v>
      </c>
      <c r="H111" s="65"/>
    </row>
    <row r="112" s="50" customFormat="1" ht="18.75" customHeight="1">
      <c r="A112" s="64" t="s">
        <v>1303</v>
      </c>
      <c r="B112" s="63">
        <f t="shared" si="2"/>
        <v>0</v>
      </c>
      <c r="C112" s="65"/>
      <c r="D112" s="65">
        <v>0</v>
      </c>
      <c r="E112" s="65"/>
      <c r="F112" s="65"/>
      <c r="G112" s="63"/>
      <c r="H112" s="63"/>
    </row>
    <row r="113" s="50" customFormat="1" ht="18.75" customHeight="1">
      <c r="A113" s="64" t="s">
        <v>1304</v>
      </c>
      <c r="B113" s="63">
        <f t="shared" si="2"/>
        <v>1637</v>
      </c>
      <c r="C113" s="65"/>
      <c r="D113" s="65">
        <v>1337</v>
      </c>
      <c r="E113" s="65"/>
      <c r="F113" s="65"/>
      <c r="G113" s="65"/>
      <c r="H113" s="65">
        <v>300</v>
      </c>
    </row>
    <row r="114" s="50" customFormat="1" ht="18.75" customHeight="1">
      <c r="A114" s="64" t="s">
        <v>1305</v>
      </c>
      <c r="B114" s="63">
        <f t="shared" si="2"/>
        <v>0</v>
      </c>
      <c r="C114" s="65"/>
      <c r="D114" s="65">
        <v>0</v>
      </c>
      <c r="E114" s="65"/>
      <c r="F114" s="65"/>
      <c r="G114" s="65"/>
      <c r="H114" s="65"/>
    </row>
    <row r="115" s="50" customFormat="1" ht="18.75" customHeight="1">
      <c r="A115" s="64" t="s">
        <v>1306</v>
      </c>
      <c r="B115" s="63">
        <f t="shared" si="2"/>
        <v>3282</v>
      </c>
      <c r="C115" s="65">
        <v>2856</v>
      </c>
      <c r="D115" s="65">
        <v>426</v>
      </c>
      <c r="E115" s="65"/>
      <c r="F115" s="65"/>
      <c r="G115" s="65"/>
      <c r="H115" s="65"/>
    </row>
    <row r="116" s="50" customFormat="1" ht="18.75" customHeight="1">
      <c r="A116" s="64" t="s">
        <v>1307</v>
      </c>
      <c r="B116" s="63">
        <f t="shared" si="2"/>
        <v>157</v>
      </c>
      <c r="C116" s="65">
        <v>157</v>
      </c>
      <c r="D116" s="65">
        <v>0</v>
      </c>
      <c r="E116" s="65"/>
      <c r="F116" s="65"/>
      <c r="G116" s="65"/>
      <c r="H116" s="65"/>
    </row>
    <row r="117" s="50" customFormat="1" ht="18.75" customHeight="1">
      <c r="A117" s="64" t="s">
        <v>1308</v>
      </c>
      <c r="B117" s="63">
        <f t="shared" si="2"/>
        <v>0</v>
      </c>
      <c r="C117" s="65"/>
      <c r="D117" s="65">
        <v>0</v>
      </c>
      <c r="E117" s="65"/>
      <c r="F117" s="65"/>
      <c r="G117" s="65"/>
      <c r="H117" s="65"/>
    </row>
    <row r="118" s="50" customFormat="1" ht="18.75" customHeight="1">
      <c r="A118" s="64" t="s">
        <v>1309</v>
      </c>
      <c r="B118" s="63">
        <f t="shared" si="2"/>
        <v>138</v>
      </c>
      <c r="C118" s="65"/>
      <c r="D118" s="65">
        <v>105</v>
      </c>
      <c r="E118" s="65"/>
      <c r="F118" s="65"/>
      <c r="G118" s="63">
        <v>23</v>
      </c>
      <c r="H118" s="63">
        <v>10</v>
      </c>
    </row>
    <row r="119" s="50" customFormat="1" ht="18.75" customHeight="1">
      <c r="A119" s="64" t="s">
        <v>1310</v>
      </c>
      <c r="B119" s="63">
        <f t="shared" si="2"/>
        <v>0</v>
      </c>
      <c r="C119" s="65"/>
      <c r="D119" s="65">
        <v>0</v>
      </c>
      <c r="E119" s="65"/>
      <c r="F119" s="65"/>
      <c r="G119" s="63"/>
      <c r="H119" s="63"/>
    </row>
    <row r="120" s="50" customFormat="1" ht="18.75" customHeight="1">
      <c r="A120" s="64" t="s">
        <v>1311</v>
      </c>
      <c r="B120" s="63">
        <f t="shared" si="2"/>
        <v>0</v>
      </c>
      <c r="C120" s="65"/>
      <c r="D120" s="65">
        <v>0</v>
      </c>
      <c r="E120" s="65"/>
      <c r="F120" s="65"/>
      <c r="G120" s="63"/>
      <c r="H120" s="63"/>
    </row>
    <row r="121" s="50" customFormat="1" ht="18.75" customHeight="1">
      <c r="A121" s="64" t="s">
        <v>1312</v>
      </c>
      <c r="B121" s="63">
        <f t="shared" si="2"/>
        <v>0</v>
      </c>
      <c r="C121" s="65"/>
      <c r="D121" s="65">
        <v>0</v>
      </c>
      <c r="E121" s="65"/>
      <c r="F121" s="65"/>
      <c r="G121" s="65"/>
      <c r="H121" s="65"/>
    </row>
    <row r="122" s="50" customFormat="1" ht="18.75" customHeight="1">
      <c r="A122" s="64" t="s">
        <v>1313</v>
      </c>
      <c r="B122" s="63">
        <f t="shared" si="2"/>
        <v>0</v>
      </c>
      <c r="C122" s="65"/>
      <c r="D122" s="65">
        <v>0</v>
      </c>
      <c r="E122" s="65"/>
      <c r="F122" s="65"/>
      <c r="G122" s="65"/>
      <c r="H122" s="65"/>
    </row>
    <row r="123" s="50" customFormat="1" ht="18.75" customHeight="1">
      <c r="A123" s="64" t="s">
        <v>1235</v>
      </c>
      <c r="B123" s="63">
        <f t="shared" si="2"/>
        <v>0</v>
      </c>
      <c r="C123" s="65"/>
      <c r="D123" s="65">
        <v>0</v>
      </c>
      <c r="E123" s="65"/>
      <c r="F123" s="65"/>
      <c r="G123" s="65"/>
      <c r="H123" s="65"/>
    </row>
    <row r="124" s="50" customFormat="1" ht="18.75" customHeight="1">
      <c r="A124" s="64" t="s">
        <v>1274</v>
      </c>
      <c r="B124" s="63">
        <f t="shared" si="2"/>
        <v>0</v>
      </c>
      <c r="C124" s="65"/>
      <c r="D124" s="65">
        <v>0</v>
      </c>
      <c r="E124" s="65"/>
      <c r="F124" s="65"/>
      <c r="G124" s="63"/>
      <c r="H124" s="63"/>
    </row>
    <row r="125" s="50" customFormat="1" ht="18.75" customHeight="1">
      <c r="A125" s="64" t="s">
        <v>1314</v>
      </c>
      <c r="B125" s="63">
        <f t="shared" si="2"/>
        <v>9046</v>
      </c>
      <c r="C125" s="65">
        <f>SUM(XFD126:XFD140)</f>
        <v>2323</v>
      </c>
      <c r="D125" s="65">
        <f>SUM(#REF!)</f>
        <v>6723</v>
      </c>
      <c r="E125" s="65">
        <f>SUM(#REF!)</f>
        <v>0</v>
      </c>
      <c r="F125" s="65">
        <f>SUM(#REF!)</f>
        <v>0</v>
      </c>
      <c r="G125" s="65">
        <f>SUM(#REF!)</f>
        <v>0</v>
      </c>
      <c r="H125" s="65">
        <f>SUM(#REF!)</f>
        <v>0</v>
      </c>
    </row>
    <row r="126" s="50" customFormat="1" ht="18.75" customHeight="1">
      <c r="A126" s="64" t="s">
        <v>1315</v>
      </c>
      <c r="B126" s="63">
        <f t="shared" si="2"/>
        <v>7881</v>
      </c>
      <c r="C126" s="65">
        <v>2131</v>
      </c>
      <c r="D126" s="65">
        <v>5750</v>
      </c>
      <c r="E126" s="65"/>
      <c r="F126" s="65"/>
      <c r="G126" s="65"/>
      <c r="H126" s="65"/>
    </row>
    <row r="127" s="50" customFormat="1" ht="18.75" customHeight="1">
      <c r="A127" s="64" t="s">
        <v>1235</v>
      </c>
      <c r="B127" s="63">
        <f t="shared" si="2"/>
        <v>500</v>
      </c>
      <c r="C127" s="65"/>
      <c r="D127" s="65">
        <v>500</v>
      </c>
      <c r="E127" s="65"/>
      <c r="F127" s="65"/>
      <c r="G127" s="65"/>
      <c r="H127" s="65"/>
    </row>
    <row r="128" s="50" customFormat="1" ht="18.75" customHeight="1">
      <c r="A128" s="64" t="s">
        <v>1316</v>
      </c>
      <c r="B128" s="63">
        <f t="shared" si="2"/>
        <v>0</v>
      </c>
      <c r="C128" s="65"/>
      <c r="D128" s="65">
        <v>0</v>
      </c>
      <c r="E128" s="65"/>
      <c r="F128" s="65"/>
      <c r="G128" s="65"/>
      <c r="H128" s="65"/>
    </row>
    <row r="129" s="50" customFormat="1" ht="18.75" customHeight="1">
      <c r="A129" s="64" t="s">
        <v>1317</v>
      </c>
      <c r="B129" s="63">
        <f t="shared" si="2"/>
        <v>0</v>
      </c>
      <c r="C129" s="65"/>
      <c r="D129" s="65">
        <v>0</v>
      </c>
      <c r="E129" s="65"/>
      <c r="F129" s="65"/>
      <c r="G129" s="65"/>
      <c r="H129" s="65"/>
    </row>
    <row r="130" s="50" customFormat="1" ht="18.75" customHeight="1">
      <c r="A130" s="64" t="s">
        <v>1318</v>
      </c>
      <c r="B130" s="63">
        <f t="shared" si="2"/>
        <v>0</v>
      </c>
      <c r="C130" s="65"/>
      <c r="D130" s="65">
        <v>0</v>
      </c>
      <c r="E130" s="65"/>
      <c r="F130" s="65"/>
      <c r="G130" s="65"/>
      <c r="H130" s="65"/>
    </row>
    <row r="131" s="50" customFormat="1" ht="18.75" customHeight="1">
      <c r="A131" s="64" t="s">
        <v>1319</v>
      </c>
      <c r="B131" s="63">
        <f t="shared" si="2"/>
        <v>0</v>
      </c>
      <c r="C131" s="65"/>
      <c r="D131" s="65">
        <v>0</v>
      </c>
      <c r="E131" s="65"/>
      <c r="F131" s="65"/>
      <c r="G131" s="63"/>
      <c r="H131" s="63"/>
    </row>
    <row r="132" s="50" customFormat="1" ht="18.75" customHeight="1">
      <c r="A132" s="64" t="s">
        <v>1320</v>
      </c>
      <c r="B132" s="63">
        <f t="shared" si="2"/>
        <v>0</v>
      </c>
      <c r="C132" s="65"/>
      <c r="D132" s="65">
        <v>0</v>
      </c>
      <c r="E132" s="65"/>
      <c r="F132" s="65"/>
      <c r="G132" s="63"/>
      <c r="H132" s="63"/>
    </row>
    <row r="133" s="50" customFormat="1" ht="18.75" customHeight="1">
      <c r="A133" s="64" t="s">
        <v>1321</v>
      </c>
      <c r="B133" s="63">
        <f t="shared" si="2"/>
        <v>0</v>
      </c>
      <c r="C133" s="65"/>
      <c r="D133" s="65">
        <v>0</v>
      </c>
      <c r="E133" s="65"/>
      <c r="F133" s="65"/>
      <c r="G133" s="63"/>
      <c r="H133" s="63"/>
    </row>
    <row r="134" s="50" customFormat="1" ht="18.75" customHeight="1">
      <c r="A134" s="64" t="s">
        <v>1322</v>
      </c>
      <c r="B134" s="63">
        <f t="shared" ref="B134:B180" si="3">XFD134+XFD134+XFD134+XFD134+XFD134+XFD134</f>
        <v>0</v>
      </c>
      <c r="C134" s="65"/>
      <c r="D134" s="65">
        <v>0</v>
      </c>
      <c r="E134" s="65"/>
      <c r="F134" s="65"/>
      <c r="G134" s="63"/>
      <c r="H134" s="63"/>
    </row>
    <row r="135" s="50" customFormat="1" ht="18.75" customHeight="1">
      <c r="A135" s="64" t="s">
        <v>1323</v>
      </c>
      <c r="B135" s="63">
        <f t="shared" si="3"/>
        <v>259</v>
      </c>
      <c r="C135" s="65">
        <v>174</v>
      </c>
      <c r="D135" s="65">
        <v>85</v>
      </c>
      <c r="E135" s="65"/>
      <c r="F135" s="65"/>
      <c r="G135" s="65"/>
      <c r="H135" s="65"/>
    </row>
    <row r="136" s="50" customFormat="1" ht="18.75" customHeight="1">
      <c r="A136" s="64" t="s">
        <v>1324</v>
      </c>
      <c r="B136" s="63">
        <f t="shared" si="3"/>
        <v>100</v>
      </c>
      <c r="C136" s="65"/>
      <c r="D136" s="65">
        <v>100</v>
      </c>
      <c r="E136" s="65"/>
      <c r="F136" s="65"/>
      <c r="G136" s="63"/>
      <c r="H136" s="63"/>
    </row>
    <row r="137" s="50" customFormat="1" ht="18.75" customHeight="1">
      <c r="A137" s="64" t="s">
        <v>1325</v>
      </c>
      <c r="B137" s="63">
        <f t="shared" si="3"/>
        <v>250</v>
      </c>
      <c r="C137" s="65"/>
      <c r="D137" s="65">
        <v>250</v>
      </c>
      <c r="E137" s="65"/>
      <c r="F137" s="65"/>
      <c r="G137" s="63"/>
      <c r="H137" s="63"/>
    </row>
    <row r="138" s="50" customFormat="1" ht="18.75" customHeight="1">
      <c r="A138" s="64" t="s">
        <v>1326</v>
      </c>
      <c r="B138" s="63">
        <f t="shared" si="3"/>
        <v>0</v>
      </c>
      <c r="C138" s="65"/>
      <c r="D138" s="65">
        <v>0</v>
      </c>
      <c r="E138" s="65"/>
      <c r="F138" s="65"/>
      <c r="G138" s="63"/>
      <c r="H138" s="63"/>
    </row>
    <row r="139" s="50" customFormat="1" ht="18.75" customHeight="1">
      <c r="A139" s="64" t="s">
        <v>1327</v>
      </c>
      <c r="B139" s="63">
        <f t="shared" si="3"/>
        <v>0</v>
      </c>
      <c r="C139" s="65"/>
      <c r="D139" s="65">
        <v>0</v>
      </c>
      <c r="E139" s="65"/>
      <c r="F139" s="65"/>
      <c r="G139" s="63"/>
      <c r="H139" s="63"/>
    </row>
    <row r="140" s="50" customFormat="1" ht="18.75" customHeight="1">
      <c r="A140" s="64" t="s">
        <v>1328</v>
      </c>
      <c r="B140" s="63">
        <f t="shared" si="3"/>
        <v>56</v>
      </c>
      <c r="C140" s="65">
        <v>18</v>
      </c>
      <c r="D140" s="65">
        <v>38</v>
      </c>
      <c r="E140" s="65"/>
      <c r="F140" s="65"/>
      <c r="G140" s="63"/>
      <c r="H140" s="63"/>
    </row>
    <row r="141" s="50" customFormat="1" ht="18.75" customHeight="1">
      <c r="A141" s="64" t="s">
        <v>1329</v>
      </c>
      <c r="B141" s="63">
        <f t="shared" si="3"/>
        <v>3848</v>
      </c>
      <c r="C141" s="65">
        <f>SUM(XFD142:XFD146)</f>
        <v>3248</v>
      </c>
      <c r="D141" s="65">
        <f>SUM(#REF!)</f>
        <v>600</v>
      </c>
      <c r="E141" s="65">
        <f>SUM(#REF!)</f>
        <v>0</v>
      </c>
      <c r="F141" s="65">
        <f>SUM(#REF!)</f>
        <v>0</v>
      </c>
      <c r="G141" s="65">
        <f>SUM(#REF!)</f>
        <v>0</v>
      </c>
      <c r="H141" s="65">
        <f>SUM(#REF!)</f>
        <v>0</v>
      </c>
    </row>
    <row r="142" s="50" customFormat="1" ht="18.75" customHeight="1">
      <c r="A142" s="64" t="s">
        <v>1330</v>
      </c>
      <c r="B142" s="63">
        <f t="shared" si="3"/>
        <v>1820</v>
      </c>
      <c r="C142" s="65">
        <v>1820</v>
      </c>
      <c r="D142" s="65">
        <v>0</v>
      </c>
      <c r="E142" s="65"/>
      <c r="F142" s="65"/>
      <c r="G142" s="65"/>
      <c r="H142" s="65"/>
    </row>
    <row r="143" s="50" customFormat="1" ht="18.75" customHeight="1">
      <c r="A143" s="64" t="s">
        <v>1331</v>
      </c>
      <c r="B143" s="63">
        <f t="shared" si="3"/>
        <v>255</v>
      </c>
      <c r="C143" s="65">
        <v>255</v>
      </c>
      <c r="D143" s="65">
        <v>0</v>
      </c>
      <c r="E143" s="65"/>
      <c r="F143" s="65"/>
      <c r="G143" s="63"/>
      <c r="H143" s="63"/>
    </row>
    <row r="144" s="50" customFormat="1" ht="18.75" customHeight="1">
      <c r="A144" s="64" t="s">
        <v>1332</v>
      </c>
      <c r="B144" s="63">
        <f t="shared" si="3"/>
        <v>1273</v>
      </c>
      <c r="C144" s="65">
        <v>1173</v>
      </c>
      <c r="D144" s="65">
        <v>100</v>
      </c>
      <c r="E144" s="65"/>
      <c r="F144" s="65"/>
      <c r="G144" s="65"/>
      <c r="H144" s="65"/>
    </row>
    <row r="145" s="50" customFormat="1" ht="18.75" customHeight="1">
      <c r="A145" s="64" t="s">
        <v>1235</v>
      </c>
      <c r="B145" s="63">
        <f t="shared" si="3"/>
        <v>500</v>
      </c>
      <c r="C145" s="65"/>
      <c r="D145" s="65">
        <v>500</v>
      </c>
      <c r="E145" s="65"/>
      <c r="F145" s="65"/>
      <c r="G145" s="65"/>
      <c r="H145" s="65"/>
    </row>
    <row r="146" s="50" customFormat="1" ht="18.75" customHeight="1">
      <c r="A146" s="64" t="s">
        <v>1333</v>
      </c>
      <c r="B146" s="63">
        <f t="shared" si="3"/>
        <v>0</v>
      </c>
      <c r="C146" s="65"/>
      <c r="D146" s="65">
        <v>0</v>
      </c>
      <c r="E146" s="65"/>
      <c r="F146" s="65"/>
      <c r="G146" s="65"/>
      <c r="H146" s="65"/>
    </row>
    <row r="147" s="50" customFormat="1" ht="18.75" customHeight="1">
      <c r="A147" s="64" t="s">
        <v>1334</v>
      </c>
      <c r="B147" s="63">
        <f t="shared" si="3"/>
        <v>94</v>
      </c>
      <c r="C147" s="65">
        <f>SUM(#REF!)</f>
        <v>0</v>
      </c>
      <c r="D147" s="65">
        <f>SUM(#REF!)</f>
        <v>94</v>
      </c>
      <c r="E147" s="65">
        <f>SUM(#REF!)</f>
        <v>0</v>
      </c>
      <c r="F147" s="65">
        <f>SUM(#REF!)</f>
        <v>0</v>
      </c>
      <c r="G147" s="65">
        <f>SUM(#REF!)</f>
        <v>0</v>
      </c>
      <c r="H147" s="65">
        <f>SUM(#REF!)</f>
        <v>0</v>
      </c>
    </row>
    <row r="148" s="50" customFormat="1" ht="18.75" customHeight="1">
      <c r="A148" s="64" t="s">
        <v>1335</v>
      </c>
      <c r="B148" s="63">
        <f t="shared" si="3"/>
        <v>0</v>
      </c>
      <c r="C148" s="65"/>
      <c r="D148" s="65">
        <v>0</v>
      </c>
      <c r="E148" s="65"/>
      <c r="F148" s="65"/>
      <c r="G148" s="65"/>
      <c r="H148" s="65"/>
    </row>
    <row r="149" s="50" customFormat="1" ht="18.75" customHeight="1">
      <c r="A149" s="64" t="s">
        <v>1235</v>
      </c>
      <c r="B149" s="63">
        <f t="shared" si="3"/>
        <v>0</v>
      </c>
      <c r="C149" s="65"/>
      <c r="D149" s="65">
        <v>0</v>
      </c>
      <c r="E149" s="65"/>
      <c r="F149" s="65"/>
      <c r="G149" s="63"/>
      <c r="H149" s="63"/>
    </row>
    <row r="150" s="50" customFormat="1" ht="18.75" customHeight="1">
      <c r="A150" s="64" t="s">
        <v>1336</v>
      </c>
      <c r="B150" s="63">
        <f t="shared" si="3"/>
        <v>0</v>
      </c>
      <c r="C150" s="65"/>
      <c r="D150" s="65">
        <v>0</v>
      </c>
      <c r="E150" s="65"/>
      <c r="F150" s="65"/>
      <c r="G150" s="63"/>
      <c r="H150" s="63"/>
    </row>
    <row r="151" s="50" customFormat="1" ht="18.75" customHeight="1">
      <c r="A151" s="64" t="s">
        <v>1337</v>
      </c>
      <c r="B151" s="63">
        <f t="shared" si="3"/>
        <v>0</v>
      </c>
      <c r="C151" s="65"/>
      <c r="D151" s="65">
        <v>0</v>
      </c>
      <c r="E151" s="65"/>
      <c r="F151" s="65"/>
      <c r="G151" s="63"/>
      <c r="H151" s="63"/>
    </row>
    <row r="152" s="50" customFormat="1" ht="18.75" customHeight="1">
      <c r="A152" s="64" t="s">
        <v>1338</v>
      </c>
      <c r="B152" s="63">
        <f t="shared" si="3"/>
        <v>94</v>
      </c>
      <c r="C152" s="65"/>
      <c r="D152" s="65">
        <v>94</v>
      </c>
      <c r="E152" s="65"/>
      <c r="F152" s="65"/>
      <c r="G152" s="63"/>
      <c r="H152" s="63"/>
    </row>
    <row r="153" s="50" customFormat="1" ht="18.75" customHeight="1">
      <c r="A153" s="64" t="s">
        <v>1339</v>
      </c>
      <c r="B153" s="63">
        <f t="shared" si="3"/>
        <v>13170</v>
      </c>
      <c r="C153" s="65">
        <f>SUM(XFD154:XFD155)</f>
        <v>2593</v>
      </c>
      <c r="D153" s="65">
        <f>SUM(#REF!)</f>
        <v>9643</v>
      </c>
      <c r="E153" s="65">
        <f>SUM(#REF!)</f>
        <v>0</v>
      </c>
      <c r="F153" s="65">
        <f>SUM(#REF!)</f>
        <v>0</v>
      </c>
      <c r="G153" s="65">
        <f>SUM(#REF!)</f>
        <v>880</v>
      </c>
      <c r="H153" s="65">
        <f>SUM(#REF!)</f>
        <v>54</v>
      </c>
    </row>
    <row r="154" s="50" customFormat="1" ht="18.75" customHeight="1">
      <c r="A154" s="64" t="s">
        <v>1340</v>
      </c>
      <c r="B154" s="63">
        <f t="shared" si="3"/>
        <v>13170</v>
      </c>
      <c r="C154" s="65">
        <v>2593</v>
      </c>
      <c r="D154" s="65">
        <v>9643</v>
      </c>
      <c r="E154" s="65"/>
      <c r="F154" s="65"/>
      <c r="G154" s="65">
        <v>880</v>
      </c>
      <c r="H154" s="65">
        <v>54</v>
      </c>
    </row>
    <row r="155" s="50" customFormat="1" ht="18.75" customHeight="1">
      <c r="A155" s="64" t="s">
        <v>1341</v>
      </c>
      <c r="B155" s="63">
        <f t="shared" si="3"/>
        <v>0</v>
      </c>
      <c r="C155" s="65"/>
      <c r="D155" s="65">
        <v>0</v>
      </c>
      <c r="E155" s="65"/>
      <c r="F155" s="65"/>
      <c r="G155" s="63"/>
      <c r="H155" s="63"/>
    </row>
    <row r="156" s="50" customFormat="1" ht="18.75" customHeight="1">
      <c r="A156" s="64" t="s">
        <v>1342</v>
      </c>
      <c r="B156" s="63">
        <f t="shared" si="3"/>
        <v>0</v>
      </c>
      <c r="C156" s="65">
        <f>SUM(XFD157:XFD164)</f>
        <v>0</v>
      </c>
      <c r="D156" s="65">
        <f>SUM(#REF!)</f>
        <v>0</v>
      </c>
      <c r="E156" s="65">
        <f>SUM(#REF!)</f>
        <v>0</v>
      </c>
      <c r="F156" s="65">
        <f>SUM(#REF!)</f>
        <v>0</v>
      </c>
      <c r="G156" s="65">
        <f>SUM(#REF!)</f>
        <v>0</v>
      </c>
      <c r="H156" s="65">
        <f>SUM(#REF!)</f>
        <v>0</v>
      </c>
    </row>
    <row r="157" s="50" customFormat="1" ht="18.75" customHeight="1">
      <c r="A157" s="64" t="s">
        <v>1343</v>
      </c>
      <c r="B157" s="63">
        <f t="shared" si="3"/>
        <v>0</v>
      </c>
      <c r="C157" s="65"/>
      <c r="D157" s="65">
        <v>0</v>
      </c>
      <c r="E157" s="65"/>
      <c r="F157" s="65"/>
      <c r="G157" s="63"/>
      <c r="H157" s="63"/>
    </row>
    <row r="158" s="50" customFormat="1" ht="18.75" customHeight="1">
      <c r="A158" s="64" t="s">
        <v>1344</v>
      </c>
      <c r="B158" s="63">
        <f t="shared" si="3"/>
        <v>0</v>
      </c>
      <c r="C158" s="65"/>
      <c r="D158" s="65">
        <v>0</v>
      </c>
      <c r="E158" s="65"/>
      <c r="F158" s="65"/>
      <c r="G158" s="63"/>
      <c r="H158" s="63"/>
    </row>
    <row r="159" s="50" customFormat="1" ht="18.75" customHeight="1">
      <c r="A159" s="64" t="s">
        <v>1345</v>
      </c>
      <c r="B159" s="63">
        <f t="shared" si="3"/>
        <v>0</v>
      </c>
      <c r="C159" s="65"/>
      <c r="D159" s="65">
        <v>0</v>
      </c>
      <c r="E159" s="65"/>
      <c r="F159" s="65"/>
      <c r="G159" s="63"/>
      <c r="H159" s="63"/>
    </row>
    <row r="160" s="50" customFormat="1" ht="18.75" customHeight="1">
      <c r="A160" s="64" t="s">
        <v>1346</v>
      </c>
      <c r="B160" s="63">
        <f t="shared" si="3"/>
        <v>0</v>
      </c>
      <c r="C160" s="65"/>
      <c r="D160" s="65">
        <v>0</v>
      </c>
      <c r="E160" s="65"/>
      <c r="F160" s="65"/>
      <c r="G160" s="63"/>
      <c r="H160" s="63"/>
    </row>
    <row r="161" s="50" customFormat="1" ht="18.75" customHeight="1">
      <c r="A161" s="64" t="s">
        <v>1347</v>
      </c>
      <c r="B161" s="63">
        <f t="shared" si="3"/>
        <v>0</v>
      </c>
      <c r="C161" s="65"/>
      <c r="D161" s="65">
        <v>0</v>
      </c>
      <c r="E161" s="65"/>
      <c r="F161" s="65"/>
      <c r="G161" s="63"/>
      <c r="H161" s="63"/>
    </row>
    <row r="162" s="50" customFormat="1" ht="18.75" customHeight="1">
      <c r="A162" s="64" t="s">
        <v>1348</v>
      </c>
      <c r="B162" s="63">
        <f t="shared" si="3"/>
        <v>0</v>
      </c>
      <c r="C162" s="65"/>
      <c r="D162" s="65">
        <v>0</v>
      </c>
      <c r="E162" s="65"/>
      <c r="F162" s="65"/>
      <c r="G162" s="63"/>
      <c r="H162" s="63"/>
    </row>
    <row r="163" s="50" customFormat="1" ht="18.75" customHeight="1">
      <c r="A163" s="64" t="s">
        <v>1349</v>
      </c>
      <c r="B163" s="63">
        <f t="shared" si="3"/>
        <v>0</v>
      </c>
      <c r="C163" s="65"/>
      <c r="D163" s="65">
        <v>0</v>
      </c>
      <c r="E163" s="65"/>
      <c r="F163" s="65"/>
      <c r="G163" s="63"/>
      <c r="H163" s="63"/>
    </row>
    <row r="164" s="50" customFormat="1" ht="18.75" customHeight="1">
      <c r="A164" s="64" t="s">
        <v>1350</v>
      </c>
      <c r="B164" s="63">
        <f t="shared" si="3"/>
        <v>0</v>
      </c>
      <c r="C164" s="65"/>
      <c r="D164" s="65">
        <v>0</v>
      </c>
      <c r="E164" s="65"/>
      <c r="F164" s="65"/>
      <c r="G164" s="63"/>
      <c r="H164" s="63"/>
    </row>
    <row r="165" s="50" customFormat="1" ht="18.75" customHeight="1">
      <c r="A165" s="64" t="s">
        <v>1351</v>
      </c>
      <c r="B165" s="63">
        <f t="shared" si="3"/>
        <v>433</v>
      </c>
      <c r="C165" s="65">
        <f>SUM(XFD166:XFD175)</f>
        <v>403</v>
      </c>
      <c r="D165" s="65">
        <f>SUM(#REF!)</f>
        <v>30</v>
      </c>
      <c r="E165" s="65">
        <f>SUM(#REF!)</f>
        <v>0</v>
      </c>
      <c r="F165" s="65">
        <f>SUM(#REF!)</f>
        <v>0</v>
      </c>
      <c r="G165" s="65">
        <f>SUM(#REF!)</f>
        <v>0</v>
      </c>
      <c r="H165" s="65">
        <f>SUM(#REF!)</f>
        <v>0</v>
      </c>
    </row>
    <row r="166" s="50" customFormat="1" ht="18.75" customHeight="1">
      <c r="A166" s="64" t="s">
        <v>1352</v>
      </c>
      <c r="B166" s="63">
        <f t="shared" si="3"/>
        <v>0</v>
      </c>
      <c r="C166" s="65"/>
      <c r="D166" s="65">
        <v>0</v>
      </c>
      <c r="E166" s="65"/>
      <c r="F166" s="65"/>
      <c r="G166" s="63"/>
      <c r="H166" s="63"/>
    </row>
    <row r="167" s="50" customFormat="1" ht="18.75" customHeight="1">
      <c r="A167" s="64" t="s">
        <v>1353</v>
      </c>
      <c r="B167" s="63">
        <f t="shared" si="3"/>
        <v>0</v>
      </c>
      <c r="C167" s="65"/>
      <c r="D167" s="65">
        <v>0</v>
      </c>
      <c r="E167" s="65"/>
      <c r="F167" s="65"/>
      <c r="G167" s="63"/>
      <c r="H167" s="63"/>
    </row>
    <row r="168" s="50" customFormat="1" ht="18.75" customHeight="1">
      <c r="A168" s="64" t="s">
        <v>1278</v>
      </c>
      <c r="B168" s="63">
        <f t="shared" si="3"/>
        <v>0</v>
      </c>
      <c r="C168" s="65"/>
      <c r="D168" s="65">
        <v>0</v>
      </c>
      <c r="E168" s="65"/>
      <c r="F168" s="65"/>
      <c r="G168" s="63"/>
      <c r="H168" s="63"/>
    </row>
    <row r="169" s="50" customFormat="1" ht="18.75" customHeight="1">
      <c r="A169" s="64" t="s">
        <v>1235</v>
      </c>
      <c r="B169" s="63">
        <f t="shared" si="3"/>
        <v>0</v>
      </c>
      <c r="C169" s="65"/>
      <c r="D169" s="65">
        <v>0</v>
      </c>
      <c r="E169" s="65"/>
      <c r="F169" s="65"/>
      <c r="G169" s="65"/>
      <c r="H169" s="65"/>
    </row>
    <row r="170" s="50" customFormat="1" ht="18.75" customHeight="1">
      <c r="A170" s="64" t="s">
        <v>1354</v>
      </c>
      <c r="B170" s="63">
        <f t="shared" si="3"/>
        <v>0</v>
      </c>
      <c r="C170" s="65"/>
      <c r="D170" s="65">
        <v>0</v>
      </c>
      <c r="E170" s="65"/>
      <c r="F170" s="65"/>
      <c r="G170" s="63"/>
      <c r="H170" s="63"/>
    </row>
    <row r="171" s="50" customFormat="1" ht="18.75" customHeight="1">
      <c r="A171" s="64" t="s">
        <v>1355</v>
      </c>
      <c r="B171" s="63">
        <f t="shared" si="3"/>
        <v>4</v>
      </c>
      <c r="C171" s="65">
        <v>4</v>
      </c>
      <c r="D171" s="65">
        <v>0</v>
      </c>
      <c r="E171" s="65"/>
      <c r="F171" s="65"/>
      <c r="G171" s="63"/>
      <c r="H171" s="63"/>
    </row>
    <row r="172" s="50" customFormat="1" ht="18.75" customHeight="1">
      <c r="A172" s="64" t="s">
        <v>1336</v>
      </c>
      <c r="B172" s="63">
        <f t="shared" si="3"/>
        <v>386</v>
      </c>
      <c r="C172" s="65">
        <v>356</v>
      </c>
      <c r="D172" s="65">
        <v>30</v>
      </c>
      <c r="E172" s="65"/>
      <c r="F172" s="65"/>
      <c r="G172" s="65"/>
      <c r="H172" s="65"/>
    </row>
    <row r="173" s="50" customFormat="1" ht="18.75" customHeight="1">
      <c r="A173" s="64" t="s">
        <v>1356</v>
      </c>
      <c r="B173" s="63">
        <f t="shared" si="3"/>
        <v>43</v>
      </c>
      <c r="C173" s="65">
        <v>43</v>
      </c>
      <c r="D173" s="65">
        <v>0</v>
      </c>
      <c r="E173" s="65"/>
      <c r="F173" s="65"/>
      <c r="G173" s="65"/>
      <c r="H173" s="65"/>
    </row>
    <row r="174" s="50" customFormat="1" ht="18.75" customHeight="1">
      <c r="A174" s="64" t="s">
        <v>1357</v>
      </c>
      <c r="B174" s="63">
        <f t="shared" si="3"/>
        <v>0</v>
      </c>
      <c r="C174" s="65"/>
      <c r="D174" s="65">
        <v>0</v>
      </c>
      <c r="E174" s="65"/>
      <c r="F174" s="65"/>
      <c r="G174" s="65"/>
      <c r="H174" s="65"/>
    </row>
    <row r="175" s="50" customFormat="1" ht="18.75" customHeight="1">
      <c r="A175" s="64" t="s">
        <v>1358</v>
      </c>
      <c r="B175" s="63">
        <f t="shared" si="3"/>
        <v>0</v>
      </c>
      <c r="C175" s="65"/>
      <c r="D175" s="65">
        <v>0</v>
      </c>
      <c r="E175" s="65"/>
      <c r="F175" s="65"/>
      <c r="G175" s="63"/>
      <c r="H175" s="63"/>
    </row>
    <row r="176" s="50" customFormat="1" ht="18.75" customHeight="1">
      <c r="A176" s="64" t="s">
        <v>1359</v>
      </c>
      <c r="B176" s="63">
        <f t="shared" si="3"/>
        <v>100</v>
      </c>
      <c r="C176" s="65">
        <f>SUM(XFD177:XFD180)</f>
        <v>100</v>
      </c>
      <c r="D176" s="65">
        <f>SUM(#REF!)</f>
        <v>0</v>
      </c>
      <c r="E176" s="65">
        <f>SUM(#REF!)</f>
        <v>0</v>
      </c>
      <c r="F176" s="65">
        <f>SUM(#REF!)</f>
        <v>0</v>
      </c>
      <c r="G176" s="65">
        <f>SUM(#REF!)</f>
        <v>0</v>
      </c>
      <c r="H176" s="65">
        <f>SUM(#REF!)</f>
        <v>0</v>
      </c>
    </row>
    <row r="177" s="50" customFormat="1" ht="18.75" customHeight="1">
      <c r="A177" s="64" t="s">
        <v>1360</v>
      </c>
      <c r="B177" s="63">
        <f t="shared" si="3"/>
        <v>0</v>
      </c>
      <c r="C177" s="65"/>
      <c r="D177" s="65">
        <v>0</v>
      </c>
      <c r="E177" s="65"/>
      <c r="F177" s="65"/>
      <c r="G177" s="65"/>
      <c r="H177" s="65"/>
    </row>
    <row r="178" s="50" customFormat="1" ht="18.75" customHeight="1">
      <c r="A178" s="64" t="s">
        <v>1361</v>
      </c>
      <c r="B178" s="63">
        <f t="shared" si="3"/>
        <v>0</v>
      </c>
      <c r="C178" s="65"/>
      <c r="D178" s="65">
        <v>0</v>
      </c>
      <c r="E178" s="65"/>
      <c r="F178" s="65"/>
      <c r="G178" s="65"/>
      <c r="H178" s="65"/>
    </row>
    <row r="179" s="50" customFormat="1" ht="18.75" customHeight="1">
      <c r="A179" s="64" t="s">
        <v>1362</v>
      </c>
      <c r="B179" s="63">
        <f t="shared" si="3"/>
        <v>100</v>
      </c>
      <c r="C179" s="65">
        <v>100</v>
      </c>
      <c r="D179" s="65">
        <v>0</v>
      </c>
      <c r="E179" s="65"/>
      <c r="F179" s="65"/>
      <c r="G179" s="65"/>
      <c r="H179" s="65"/>
    </row>
    <row r="180" s="50" customFormat="1" ht="29.100000000000001" customHeight="1">
      <c r="A180" s="64" t="s">
        <v>1363</v>
      </c>
      <c r="B180" s="63">
        <f t="shared" si="3"/>
        <v>0</v>
      </c>
      <c r="C180" s="65"/>
      <c r="D180" s="65">
        <v>0</v>
      </c>
      <c r="E180" s="65"/>
      <c r="F180" s="65"/>
      <c r="G180" s="65"/>
      <c r="H180" s="65"/>
    </row>
    <row r="181" s="50" customFormat="1" ht="18.75" customHeight="1">
      <c r="A181" s="66" t="s">
        <v>1364</v>
      </c>
      <c r="B181" s="54"/>
      <c r="C181" s="54"/>
      <c r="D181" s="54"/>
      <c r="E181" s="54"/>
      <c r="F181" s="54"/>
      <c r="G181" s="54"/>
      <c r="H181" s="54"/>
    </row>
    <row r="182" s="50" customFormat="1" ht="18.75" customHeight="1">
      <c r="B182" s="54"/>
      <c r="C182" s="54"/>
      <c r="D182" s="54"/>
      <c r="E182" s="54"/>
      <c r="F182" s="54"/>
      <c r="G182" s="54"/>
      <c r="H182" s="54"/>
    </row>
    <row r="183" s="50" customFormat="1" ht="18.75" customHeight="1">
      <c r="B183" s="54"/>
      <c r="C183" s="54"/>
      <c r="D183" s="54"/>
      <c r="E183" s="54"/>
      <c r="F183" s="54"/>
      <c r="G183" s="54"/>
      <c r="H183" s="54"/>
    </row>
    <row r="184" s="50" customFormat="1" ht="18.75" customHeight="1">
      <c r="B184" s="54"/>
      <c r="C184" s="54"/>
      <c r="D184" s="54"/>
      <c r="E184" s="54"/>
      <c r="F184" s="54"/>
      <c r="G184" s="54"/>
      <c r="H184" s="54"/>
    </row>
    <row r="185" s="50" customFormat="1" ht="18.75" customHeight="1">
      <c r="B185" s="54"/>
      <c r="C185" s="54"/>
      <c r="D185" s="54"/>
      <c r="E185" s="54"/>
      <c r="F185" s="54"/>
      <c r="G185" s="54"/>
      <c r="H185" s="54"/>
    </row>
    <row r="186" s="50" customFormat="1" ht="18.75" customHeight="1">
      <c r="B186" s="54"/>
      <c r="C186" s="54"/>
      <c r="D186" s="54"/>
      <c r="E186" s="54"/>
      <c r="F186" s="54"/>
      <c r="G186" s="54"/>
      <c r="H186" s="54"/>
    </row>
    <row r="187" s="50" customFormat="1" ht="18.75" customHeight="1">
      <c r="B187" s="54"/>
      <c r="C187" s="54"/>
      <c r="D187" s="54"/>
      <c r="E187" s="54"/>
      <c r="F187" s="54"/>
      <c r="G187" s="54"/>
      <c r="H187" s="54"/>
    </row>
    <row r="188" s="50" customFormat="1" ht="18.75" customHeight="1">
      <c r="B188" s="54"/>
      <c r="C188" s="54"/>
      <c r="D188" s="54"/>
      <c r="E188" s="54"/>
      <c r="F188" s="54"/>
      <c r="G188" s="54"/>
      <c r="H188" s="54"/>
    </row>
    <row r="189" s="50" customFormat="1" ht="18.75" customHeight="1">
      <c r="B189" s="54"/>
      <c r="C189" s="54"/>
      <c r="D189" s="54"/>
      <c r="E189" s="54"/>
      <c r="F189" s="54"/>
      <c r="G189" s="54"/>
      <c r="H189" s="54"/>
    </row>
    <row r="190" s="50" customFormat="1" ht="18.75" customHeight="1">
      <c r="B190" s="54"/>
      <c r="C190" s="54"/>
      <c r="D190" s="54"/>
      <c r="E190" s="54"/>
      <c r="F190" s="54"/>
      <c r="G190" s="54"/>
      <c r="H190" s="54"/>
    </row>
    <row r="191" s="50" customFormat="1" ht="18.75" customHeight="1">
      <c r="B191" s="54"/>
      <c r="C191" s="54"/>
      <c r="D191" s="54"/>
      <c r="E191" s="54"/>
      <c r="F191" s="54"/>
      <c r="G191" s="54"/>
      <c r="H191" s="54"/>
    </row>
    <row r="192" s="50" customFormat="1" ht="18.75" customHeight="1">
      <c r="B192" s="54"/>
      <c r="C192" s="54"/>
      <c r="D192" s="54"/>
      <c r="E192" s="54"/>
      <c r="F192" s="54"/>
      <c r="G192" s="54"/>
      <c r="H192" s="54"/>
    </row>
    <row r="193" s="50" customFormat="1" ht="18.75" customHeight="1">
      <c r="B193" s="54"/>
      <c r="C193" s="54"/>
      <c r="D193" s="54"/>
      <c r="E193" s="54"/>
      <c r="F193" s="54"/>
      <c r="G193" s="54"/>
      <c r="H193" s="54"/>
    </row>
    <row r="194" s="50" customFormat="1" ht="18.75" customHeight="1">
      <c r="B194" s="54"/>
      <c r="C194" s="54"/>
      <c r="D194" s="54"/>
      <c r="E194" s="54"/>
      <c r="F194" s="54"/>
      <c r="G194" s="54"/>
      <c r="H194" s="54"/>
    </row>
    <row r="195" s="50" customFormat="1" ht="18.75" customHeight="1">
      <c r="B195" s="54"/>
      <c r="C195" s="54"/>
      <c r="D195" s="54"/>
      <c r="E195" s="54"/>
      <c r="F195" s="54"/>
      <c r="G195" s="54"/>
      <c r="H195" s="54"/>
    </row>
    <row r="196" s="50" customFormat="1" ht="18.75" customHeight="1">
      <c r="B196" s="54"/>
      <c r="C196" s="54"/>
      <c r="D196" s="54"/>
      <c r="E196" s="54"/>
      <c r="F196" s="54"/>
      <c r="G196" s="54"/>
      <c r="H196" s="54"/>
    </row>
    <row r="197" s="50" customFormat="1" ht="18.75" customHeight="1">
      <c r="B197" s="54"/>
      <c r="C197" s="54"/>
      <c r="D197" s="54"/>
      <c r="E197" s="54"/>
      <c r="F197" s="54"/>
      <c r="G197" s="54"/>
      <c r="H197" s="54"/>
    </row>
    <row r="198" s="50" customFormat="1" ht="18.75" customHeight="1">
      <c r="B198" s="54"/>
      <c r="C198" s="54"/>
      <c r="D198" s="54"/>
      <c r="E198" s="54"/>
      <c r="F198" s="54"/>
      <c r="G198" s="54"/>
      <c r="H198" s="54"/>
    </row>
    <row r="199" s="50" customFormat="1" ht="18.75" customHeight="1">
      <c r="B199" s="54"/>
      <c r="C199" s="54"/>
      <c r="D199" s="54"/>
      <c r="E199" s="54"/>
      <c r="F199" s="54"/>
      <c r="G199" s="54"/>
      <c r="H199" s="54"/>
    </row>
    <row r="200" s="50" customFormat="1" ht="18.75" customHeight="1">
      <c r="B200" s="54"/>
      <c r="C200" s="54"/>
      <c r="D200" s="54"/>
      <c r="E200" s="54"/>
      <c r="F200" s="54"/>
      <c r="G200" s="54"/>
      <c r="H200" s="54"/>
    </row>
    <row r="201" s="50" customFormat="1" ht="18.75" customHeight="1">
      <c r="B201" s="54"/>
      <c r="C201" s="54"/>
      <c r="D201" s="54"/>
      <c r="E201" s="54"/>
      <c r="F201" s="54"/>
      <c r="G201" s="54"/>
      <c r="H201" s="54"/>
    </row>
    <row r="202" s="50" customFormat="1" ht="18.75" customHeight="1">
      <c r="B202" s="54"/>
      <c r="C202" s="54"/>
      <c r="D202" s="54"/>
      <c r="E202" s="54"/>
      <c r="F202" s="54"/>
      <c r="G202" s="54"/>
      <c r="H202" s="54"/>
    </row>
    <row r="203" s="50" customFormat="1" ht="18.75" customHeight="1">
      <c r="B203" s="54"/>
      <c r="C203" s="54"/>
      <c r="D203" s="54"/>
      <c r="E203" s="54"/>
      <c r="F203" s="54"/>
      <c r="G203" s="54"/>
      <c r="H203" s="54"/>
    </row>
    <row r="204" s="50" customFormat="1" ht="18.75" customHeight="1">
      <c r="B204" s="54"/>
      <c r="C204" s="54"/>
      <c r="D204" s="54"/>
      <c r="E204" s="54"/>
      <c r="F204" s="54"/>
      <c r="G204" s="54"/>
      <c r="H204" s="54"/>
    </row>
    <row r="205" s="50" customFormat="1" ht="18.75" customHeight="1">
      <c r="B205" s="54"/>
      <c r="C205" s="54"/>
      <c r="D205" s="54"/>
      <c r="E205" s="54"/>
      <c r="F205" s="54"/>
      <c r="G205" s="54"/>
      <c r="H205" s="54"/>
    </row>
    <row r="206" s="50" customFormat="1" ht="18.75" customHeight="1">
      <c r="B206" s="54"/>
      <c r="C206" s="54"/>
      <c r="D206" s="54"/>
      <c r="E206" s="54"/>
      <c r="F206" s="54"/>
      <c r="G206" s="54"/>
      <c r="H206" s="54"/>
    </row>
    <row r="207" s="50" customFormat="1" ht="18.75" customHeight="1">
      <c r="B207" s="54"/>
      <c r="C207" s="54"/>
      <c r="D207" s="54"/>
      <c r="E207" s="54"/>
      <c r="F207" s="54"/>
      <c r="G207" s="54"/>
      <c r="H207" s="54"/>
    </row>
    <row r="208" s="50" customFormat="1" ht="18.75" customHeight="1">
      <c r="B208" s="54"/>
      <c r="C208" s="54"/>
      <c r="D208" s="54"/>
      <c r="E208" s="54"/>
      <c r="F208" s="54"/>
      <c r="G208" s="54"/>
      <c r="H208" s="54"/>
    </row>
    <row r="209" s="50" customFormat="1" ht="18.75" customHeight="1">
      <c r="B209" s="54"/>
      <c r="C209" s="54"/>
      <c r="D209" s="54"/>
      <c r="E209" s="54"/>
      <c r="F209" s="54"/>
      <c r="G209" s="54"/>
      <c r="H209" s="54"/>
    </row>
    <row r="210" s="50" customFormat="1" ht="18.75" customHeight="1">
      <c r="B210" s="54"/>
      <c r="C210" s="54"/>
      <c r="D210" s="54"/>
      <c r="E210" s="54"/>
      <c r="F210" s="54"/>
      <c r="G210" s="54"/>
      <c r="H210" s="54"/>
    </row>
    <row r="211" s="50" customFormat="1" ht="18.75" customHeight="1">
      <c r="B211" s="54"/>
      <c r="C211" s="54"/>
      <c r="D211" s="54"/>
      <c r="E211" s="54"/>
      <c r="F211" s="54"/>
      <c r="G211" s="54"/>
      <c r="H211" s="54"/>
    </row>
    <row r="212" s="50" customFormat="1" ht="18.75" customHeight="1">
      <c r="B212" s="54"/>
      <c r="C212" s="54"/>
      <c r="D212" s="54"/>
      <c r="E212" s="54"/>
      <c r="F212" s="54"/>
      <c r="G212" s="54"/>
      <c r="H212" s="54"/>
    </row>
    <row r="213" s="50" customFormat="1" ht="18.75" customHeight="1">
      <c r="B213" s="54"/>
      <c r="C213" s="54"/>
      <c r="D213" s="54"/>
      <c r="E213" s="54"/>
      <c r="F213" s="54"/>
      <c r="G213" s="54"/>
      <c r="H213" s="54"/>
    </row>
    <row r="214" s="50" customFormat="1" ht="18.75" customHeight="1">
      <c r="B214" s="54"/>
      <c r="C214" s="54"/>
      <c r="D214" s="54"/>
      <c r="E214" s="54"/>
      <c r="F214" s="54"/>
      <c r="G214" s="54"/>
      <c r="H214" s="54"/>
    </row>
    <row r="215" s="50" customFormat="1" ht="18.75" customHeight="1">
      <c r="B215" s="54"/>
      <c r="C215" s="54"/>
      <c r="D215" s="54"/>
      <c r="E215" s="54"/>
      <c r="F215" s="54"/>
      <c r="G215" s="54"/>
      <c r="H215" s="54"/>
    </row>
    <row r="216" s="50" customFormat="1" ht="18.75" customHeight="1">
      <c r="B216" s="54"/>
      <c r="C216" s="54"/>
      <c r="D216" s="54"/>
      <c r="E216" s="54"/>
      <c r="F216" s="54"/>
      <c r="G216" s="54"/>
      <c r="H216" s="54"/>
    </row>
    <row r="217" s="50" customFormat="1" ht="18.75" customHeight="1">
      <c r="B217" s="54"/>
      <c r="C217" s="54"/>
      <c r="D217" s="54"/>
      <c r="E217" s="54"/>
      <c r="F217" s="54"/>
      <c r="G217" s="54"/>
      <c r="H217" s="54"/>
    </row>
    <row r="218" s="50" customFormat="1" ht="18.75" customHeight="1">
      <c r="B218" s="54"/>
      <c r="C218" s="54"/>
      <c r="D218" s="54"/>
      <c r="E218" s="54"/>
      <c r="F218" s="54"/>
      <c r="G218" s="54"/>
      <c r="H218" s="54"/>
    </row>
    <row r="219" s="50" customFormat="1" ht="18.75" customHeight="1">
      <c r="B219" s="54"/>
      <c r="C219" s="54"/>
      <c r="D219" s="54"/>
      <c r="E219" s="54"/>
      <c r="F219" s="54"/>
      <c r="G219" s="54"/>
      <c r="H219" s="54"/>
    </row>
    <row r="220" s="50" customFormat="1" ht="18.75" customHeight="1">
      <c r="B220" s="54"/>
      <c r="C220" s="54"/>
      <c r="D220" s="54"/>
      <c r="E220" s="54"/>
      <c r="F220" s="54"/>
      <c r="G220" s="54"/>
      <c r="H220" s="54"/>
    </row>
    <row r="221" s="50" customFormat="1" ht="18.75" customHeight="1">
      <c r="B221" s="54"/>
      <c r="C221" s="54"/>
      <c r="D221" s="54"/>
      <c r="E221" s="54"/>
      <c r="F221" s="54"/>
      <c r="G221" s="54"/>
      <c r="H221" s="54"/>
    </row>
    <row r="222" s="50" customFormat="1" ht="18.75" customHeight="1">
      <c r="B222" s="54"/>
      <c r="C222" s="54"/>
      <c r="D222" s="54"/>
      <c r="E222" s="54"/>
      <c r="F222" s="54"/>
      <c r="G222" s="54"/>
      <c r="H222" s="54"/>
    </row>
    <row r="223" s="50" customFormat="1" ht="18.75" customHeight="1">
      <c r="B223" s="54"/>
      <c r="C223" s="54"/>
      <c r="D223" s="54"/>
      <c r="E223" s="54"/>
      <c r="F223" s="54"/>
      <c r="G223" s="54"/>
      <c r="H223" s="54"/>
    </row>
    <row r="224" s="50" customFormat="1" ht="18.75" customHeight="1">
      <c r="B224" s="54"/>
      <c r="C224" s="54"/>
      <c r="D224" s="54"/>
      <c r="E224" s="54"/>
      <c r="F224" s="54"/>
      <c r="G224" s="54"/>
      <c r="H224" s="54"/>
    </row>
    <row r="225" s="50" customFormat="1" ht="18.75" customHeight="1">
      <c r="B225" s="54"/>
      <c r="C225" s="54"/>
      <c r="D225" s="54"/>
      <c r="E225" s="54"/>
      <c r="F225" s="54"/>
      <c r="G225" s="54"/>
      <c r="H225" s="54"/>
    </row>
    <row r="226" s="50" customFormat="1" ht="18.75" customHeight="1">
      <c r="B226" s="54"/>
      <c r="C226" s="54"/>
      <c r="D226" s="54"/>
      <c r="E226" s="54"/>
      <c r="F226" s="54"/>
      <c r="G226" s="54"/>
      <c r="H226" s="54"/>
    </row>
    <row r="227" s="50" customFormat="1" ht="18.75" customHeight="1">
      <c r="B227" s="54"/>
      <c r="C227" s="54"/>
      <c r="D227" s="54"/>
      <c r="E227" s="54"/>
      <c r="F227" s="54"/>
      <c r="G227" s="54"/>
      <c r="H227" s="54"/>
    </row>
    <row r="228" s="50" customFormat="1" ht="18.75" customHeight="1">
      <c r="B228" s="54"/>
      <c r="C228" s="54"/>
      <c r="D228" s="54"/>
      <c r="E228" s="54"/>
      <c r="F228" s="54"/>
      <c r="G228" s="54"/>
      <c r="H228" s="54"/>
    </row>
    <row r="229" s="50" customFormat="1" ht="18.75" customHeight="1">
      <c r="B229" s="54"/>
      <c r="C229" s="54"/>
      <c r="D229" s="54"/>
      <c r="E229" s="54"/>
      <c r="F229" s="54"/>
      <c r="G229" s="54"/>
      <c r="H229" s="54"/>
    </row>
    <row r="230" s="50" customFormat="1" ht="18.75" customHeight="1">
      <c r="B230" s="54"/>
      <c r="C230" s="54"/>
      <c r="D230" s="54"/>
      <c r="E230" s="54"/>
      <c r="F230" s="54"/>
      <c r="G230" s="54"/>
      <c r="H230" s="54"/>
    </row>
    <row r="231" s="50" customFormat="1" ht="18.75" customHeight="1">
      <c r="B231" s="54"/>
      <c r="C231" s="54"/>
      <c r="D231" s="54"/>
      <c r="E231" s="54"/>
      <c r="F231" s="54"/>
      <c r="G231" s="54"/>
      <c r="H231" s="54"/>
    </row>
    <row r="232" s="50" customFormat="1" ht="18.75" customHeight="1">
      <c r="B232" s="54"/>
      <c r="C232" s="54"/>
      <c r="D232" s="54"/>
      <c r="E232" s="54"/>
      <c r="F232" s="54"/>
      <c r="G232" s="54"/>
      <c r="H232" s="54"/>
    </row>
    <row r="233" s="50" customFormat="1" ht="18.75" customHeight="1">
      <c r="B233" s="54"/>
      <c r="C233" s="54"/>
      <c r="D233" s="54"/>
      <c r="E233" s="54"/>
      <c r="F233" s="54"/>
      <c r="G233" s="54"/>
      <c r="H233" s="54"/>
    </row>
    <row r="234" s="50" customFormat="1" ht="18.75" customHeight="1">
      <c r="B234" s="54"/>
      <c r="C234" s="54"/>
      <c r="D234" s="54"/>
      <c r="E234" s="54"/>
      <c r="F234" s="54"/>
      <c r="G234" s="54"/>
      <c r="H234" s="54"/>
    </row>
    <row r="235" s="50" customFormat="1" ht="18.75" customHeight="1">
      <c r="B235" s="54"/>
      <c r="C235" s="54"/>
      <c r="D235" s="54"/>
      <c r="E235" s="54"/>
      <c r="F235" s="54"/>
      <c r="G235" s="54"/>
      <c r="H235" s="54"/>
    </row>
    <row r="236" s="50" customFormat="1" ht="18.75" customHeight="1">
      <c r="B236" s="54"/>
      <c r="C236" s="54"/>
      <c r="D236" s="54"/>
      <c r="E236" s="54"/>
      <c r="F236" s="54"/>
      <c r="G236" s="54"/>
      <c r="H236" s="54"/>
    </row>
    <row r="237" s="50" customFormat="1" ht="18.75" customHeight="1">
      <c r="B237" s="54"/>
      <c r="C237" s="54"/>
      <c r="D237" s="54"/>
      <c r="E237" s="54"/>
      <c r="F237" s="54"/>
      <c r="G237" s="54"/>
      <c r="H237" s="54"/>
    </row>
    <row r="238" s="50" customFormat="1" ht="18.75" customHeight="1">
      <c r="B238" s="54"/>
      <c r="C238" s="54"/>
      <c r="D238" s="54"/>
      <c r="E238" s="54"/>
      <c r="F238" s="54"/>
      <c r="G238" s="54"/>
      <c r="H238" s="54"/>
    </row>
    <row r="239" s="50" customFormat="1" ht="18.75" customHeight="1">
      <c r="B239" s="54"/>
      <c r="C239" s="54"/>
      <c r="D239" s="54"/>
      <c r="E239" s="54"/>
      <c r="F239" s="54"/>
      <c r="G239" s="54"/>
      <c r="H239" s="54"/>
    </row>
    <row r="240" s="50" customFormat="1" ht="18.75" customHeight="1">
      <c r="B240" s="54"/>
      <c r="C240" s="54"/>
      <c r="D240" s="54"/>
      <c r="E240" s="54"/>
      <c r="F240" s="54"/>
      <c r="G240" s="54"/>
      <c r="H240" s="54"/>
    </row>
    <row r="241" s="50" customFormat="1" ht="18.75" customHeight="1">
      <c r="B241" s="54"/>
      <c r="C241" s="54"/>
      <c r="D241" s="54"/>
      <c r="E241" s="54"/>
      <c r="F241" s="54"/>
      <c r="G241" s="54"/>
      <c r="H241" s="54"/>
    </row>
    <row r="242" s="50" customFormat="1" ht="18.75" customHeight="1">
      <c r="B242" s="54"/>
      <c r="C242" s="54"/>
      <c r="D242" s="54"/>
      <c r="E242" s="54"/>
      <c r="F242" s="54"/>
      <c r="G242" s="54"/>
      <c r="H242" s="54"/>
    </row>
    <row r="243" s="50" customFormat="1" ht="18.75" customHeight="1">
      <c r="B243" s="54"/>
      <c r="C243" s="54"/>
      <c r="D243" s="54"/>
      <c r="E243" s="54"/>
      <c r="F243" s="54"/>
      <c r="G243" s="54"/>
      <c r="H243" s="54"/>
    </row>
    <row r="244" s="50" customFormat="1" ht="18.75" customHeight="1">
      <c r="B244" s="54"/>
      <c r="C244" s="54"/>
      <c r="D244" s="54"/>
      <c r="E244" s="54"/>
      <c r="F244" s="54"/>
      <c r="G244" s="54"/>
      <c r="H244" s="54"/>
    </row>
    <row r="245" s="50" customFormat="1" ht="18.75" customHeight="1">
      <c r="B245" s="54"/>
      <c r="C245" s="54"/>
      <c r="D245" s="54"/>
      <c r="E245" s="54"/>
      <c r="F245" s="54"/>
      <c r="G245" s="54"/>
      <c r="H245" s="54"/>
    </row>
    <row r="246" s="50" customFormat="1" ht="18.75" customHeight="1">
      <c r="B246" s="54"/>
      <c r="C246" s="54"/>
      <c r="D246" s="54"/>
      <c r="E246" s="54"/>
      <c r="F246" s="54"/>
      <c r="G246" s="54"/>
      <c r="H246" s="54"/>
    </row>
    <row r="247" s="50" customFormat="1" ht="18.75" customHeight="1">
      <c r="B247" s="54"/>
      <c r="C247" s="54"/>
      <c r="D247" s="54"/>
      <c r="E247" s="54"/>
      <c r="F247" s="54"/>
      <c r="G247" s="54"/>
      <c r="H247" s="54"/>
    </row>
    <row r="248" s="50" customFormat="1" ht="18.75" customHeight="1">
      <c r="B248" s="54"/>
      <c r="C248" s="54"/>
      <c r="D248" s="54"/>
      <c r="E248" s="54"/>
      <c r="F248" s="54"/>
      <c r="G248" s="54"/>
      <c r="H248" s="54"/>
    </row>
    <row r="249" s="50" customFormat="1" ht="18.75" customHeight="1">
      <c r="B249" s="54"/>
      <c r="C249" s="54"/>
      <c r="D249" s="54"/>
      <c r="E249" s="54"/>
      <c r="F249" s="54"/>
      <c r="G249" s="54"/>
      <c r="H249" s="54"/>
    </row>
    <row r="250" s="50" customFormat="1" ht="18.75" customHeight="1">
      <c r="B250" s="54"/>
      <c r="C250" s="54"/>
      <c r="D250" s="54"/>
      <c r="E250" s="54"/>
      <c r="F250" s="54"/>
      <c r="G250" s="54"/>
      <c r="H250" s="54"/>
    </row>
    <row r="251" s="50" customFormat="1" ht="18.75" customHeight="1">
      <c r="B251" s="54"/>
      <c r="C251" s="54"/>
      <c r="D251" s="54"/>
      <c r="E251" s="54"/>
      <c r="F251" s="54"/>
      <c r="G251" s="54"/>
      <c r="H251" s="54"/>
    </row>
    <row r="252" s="50" customFormat="1" ht="18.75" customHeight="1">
      <c r="B252" s="54"/>
      <c r="C252" s="54"/>
      <c r="D252" s="54"/>
      <c r="E252" s="54"/>
      <c r="F252" s="54"/>
      <c r="G252" s="54"/>
      <c r="H252" s="54"/>
    </row>
    <row r="253" s="50" customFormat="1" ht="18.75" customHeight="1">
      <c r="B253" s="54"/>
      <c r="C253" s="54"/>
      <c r="D253" s="54"/>
      <c r="E253" s="54"/>
      <c r="F253" s="54"/>
      <c r="G253" s="54"/>
      <c r="H253" s="54"/>
    </row>
    <row r="254" s="50" customFormat="1" ht="18.75" customHeight="1">
      <c r="B254" s="54"/>
      <c r="C254" s="54"/>
      <c r="D254" s="54"/>
      <c r="E254" s="54"/>
      <c r="F254" s="54"/>
      <c r="G254" s="54"/>
      <c r="H254" s="54"/>
    </row>
    <row r="255" s="50" customFormat="1" ht="18.75" customHeight="1">
      <c r="B255" s="54"/>
      <c r="C255" s="54"/>
      <c r="D255" s="54"/>
      <c r="E255" s="54"/>
      <c r="F255" s="54"/>
      <c r="G255" s="54"/>
      <c r="H255" s="54"/>
    </row>
    <row r="256" s="50" customFormat="1" ht="18.75" customHeight="1">
      <c r="B256" s="54"/>
      <c r="C256" s="54"/>
      <c r="D256" s="54"/>
      <c r="E256" s="54"/>
      <c r="F256" s="54"/>
      <c r="G256" s="54"/>
      <c r="H256" s="54"/>
    </row>
    <row r="257" s="50" customFormat="1" ht="18.75" customHeight="1">
      <c r="B257" s="54"/>
      <c r="C257" s="54"/>
      <c r="D257" s="54"/>
      <c r="E257" s="54"/>
      <c r="F257" s="54"/>
      <c r="G257" s="54"/>
      <c r="H257" s="54"/>
    </row>
    <row r="258" s="50" customFormat="1" ht="18.75" customHeight="1">
      <c r="B258" s="54"/>
      <c r="C258" s="54"/>
      <c r="D258" s="54"/>
      <c r="E258" s="54"/>
      <c r="F258" s="54"/>
      <c r="G258" s="54"/>
      <c r="H258" s="54"/>
    </row>
    <row r="259" s="50" customFormat="1" ht="18.75" customHeight="1">
      <c r="B259" s="54"/>
      <c r="C259" s="54"/>
      <c r="D259" s="54"/>
      <c r="E259" s="54"/>
      <c r="F259" s="54"/>
      <c r="G259" s="54"/>
      <c r="H259" s="54"/>
    </row>
    <row r="260" s="50" customFormat="1" ht="18.75" customHeight="1">
      <c r="B260" s="54"/>
      <c r="C260" s="54"/>
      <c r="D260" s="54"/>
      <c r="E260" s="54"/>
      <c r="F260" s="54"/>
      <c r="G260" s="54"/>
      <c r="H260" s="54"/>
    </row>
    <row r="261" s="50" customFormat="1" ht="18.75" customHeight="1">
      <c r="B261" s="54"/>
      <c r="C261" s="54"/>
      <c r="D261" s="54"/>
      <c r="E261" s="54"/>
      <c r="F261" s="54"/>
      <c r="G261" s="54"/>
      <c r="H261" s="54"/>
    </row>
    <row r="262" s="50" customFormat="1" ht="18.75" customHeight="1">
      <c r="B262" s="54"/>
      <c r="C262" s="54"/>
      <c r="D262" s="54"/>
      <c r="E262" s="54"/>
      <c r="F262" s="54"/>
      <c r="G262" s="54"/>
      <c r="H262" s="54"/>
    </row>
    <row r="263" s="50" customFormat="1" ht="18.75" customHeight="1">
      <c r="B263" s="54"/>
      <c r="C263" s="54"/>
      <c r="D263" s="54"/>
      <c r="E263" s="54"/>
      <c r="F263" s="54"/>
      <c r="G263" s="54"/>
      <c r="H263" s="54"/>
    </row>
    <row r="264" s="50" customFormat="1" ht="18.75" customHeight="1">
      <c r="B264" s="54"/>
      <c r="C264" s="54"/>
      <c r="D264" s="54"/>
      <c r="E264" s="54"/>
      <c r="F264" s="54"/>
      <c r="G264" s="54"/>
      <c r="H264" s="54"/>
    </row>
    <row r="265" s="50" customFormat="1" ht="18.75" customHeight="1">
      <c r="B265" s="54"/>
      <c r="C265" s="54"/>
      <c r="D265" s="54"/>
      <c r="E265" s="54"/>
      <c r="F265" s="54"/>
      <c r="G265" s="54"/>
      <c r="H265" s="54"/>
    </row>
    <row r="266" s="50" customFormat="1" ht="18.75" customHeight="1">
      <c r="B266" s="54"/>
      <c r="C266" s="54"/>
      <c r="D266" s="54"/>
      <c r="E266" s="54"/>
      <c r="F266" s="54"/>
      <c r="G266" s="54"/>
      <c r="H266" s="54"/>
    </row>
    <row r="267" s="50" customFormat="1" ht="18.75" customHeight="1">
      <c r="B267" s="54"/>
      <c r="C267" s="54"/>
      <c r="D267" s="54"/>
      <c r="E267" s="54"/>
      <c r="F267" s="54"/>
      <c r="G267" s="54"/>
      <c r="H267" s="54"/>
    </row>
    <row r="268" s="50" customFormat="1" ht="18.75" customHeight="1">
      <c r="B268" s="54"/>
      <c r="C268" s="54"/>
      <c r="D268" s="54"/>
      <c r="E268" s="54"/>
      <c r="F268" s="54"/>
      <c r="G268" s="54"/>
      <c r="H268" s="54"/>
    </row>
    <row r="269" s="50" customFormat="1" ht="18.75" customHeight="1">
      <c r="B269" s="54"/>
      <c r="C269" s="54"/>
      <c r="D269" s="54"/>
      <c r="E269" s="54"/>
      <c r="F269" s="54"/>
      <c r="G269" s="54"/>
      <c r="H269" s="54"/>
    </row>
    <row r="270" s="50" customFormat="1" ht="18.75" customHeight="1">
      <c r="B270" s="54"/>
      <c r="C270" s="54"/>
      <c r="D270" s="54"/>
      <c r="E270" s="54"/>
      <c r="F270" s="54"/>
      <c r="G270" s="54"/>
      <c r="H270" s="54"/>
    </row>
    <row r="271" s="50" customFormat="1" ht="18.75" customHeight="1">
      <c r="B271" s="54"/>
      <c r="C271" s="54"/>
      <c r="D271" s="54"/>
      <c r="E271" s="54"/>
      <c r="F271" s="54"/>
      <c r="G271" s="54"/>
      <c r="H271" s="54"/>
    </row>
    <row r="272" s="50" customFormat="1" ht="18.75" customHeight="1">
      <c r="B272" s="54"/>
      <c r="C272" s="54"/>
      <c r="D272" s="54"/>
      <c r="E272" s="54"/>
      <c r="F272" s="54"/>
      <c r="G272" s="54"/>
      <c r="H272" s="54"/>
    </row>
    <row r="273" s="50" customFormat="1" ht="18.75" customHeight="1">
      <c r="B273" s="54"/>
      <c r="C273" s="54"/>
      <c r="D273" s="54"/>
      <c r="E273" s="54"/>
      <c r="F273" s="54"/>
      <c r="G273" s="54"/>
      <c r="H273" s="54"/>
    </row>
    <row r="274" s="50" customFormat="1" ht="18.75" customHeight="1">
      <c r="B274" s="54"/>
      <c r="C274" s="54"/>
      <c r="D274" s="54"/>
      <c r="E274" s="54"/>
      <c r="F274" s="54"/>
      <c r="G274" s="54"/>
      <c r="H274" s="54"/>
    </row>
    <row r="275" s="50" customFormat="1" ht="18.75" customHeight="1">
      <c r="B275" s="54"/>
      <c r="C275" s="54"/>
      <c r="D275" s="54"/>
      <c r="E275" s="54"/>
      <c r="F275" s="54"/>
      <c r="G275" s="54"/>
      <c r="H275" s="54"/>
    </row>
    <row r="276" s="50" customFormat="1" ht="18.75" customHeight="1">
      <c r="B276" s="54"/>
      <c r="C276" s="54"/>
      <c r="D276" s="54"/>
      <c r="E276" s="54"/>
      <c r="F276" s="54"/>
      <c r="G276" s="54"/>
      <c r="H276" s="54"/>
    </row>
    <row r="277" s="50" customFormat="1" ht="18.75" customHeight="1">
      <c r="B277" s="54"/>
      <c r="C277" s="54"/>
      <c r="D277" s="54"/>
      <c r="E277" s="54"/>
      <c r="F277" s="54"/>
      <c r="G277" s="54"/>
      <c r="H277" s="54"/>
    </row>
  </sheetData>
  <mergeCells count="2">
    <mergeCell ref="A1:H1"/>
    <mergeCell ref="B3:H3"/>
  </mergeCells>
  <printOptions headings="0" gridLines="0"/>
  <pageMargins left="0.75" right="0.75" top="1" bottom="1" header="0.5" footer="0.5"/>
  <pageSetup paperSize="9" scale="90" firstPageNumber="1" fitToWidth="1" fitToHeight="1" pageOrder="downThenOver" orientation="portrait" usePrinterDefaults="1" blackAndWhite="0" draft="0" cellComments="none" useFirstPageNumber="0" errors="displayed" horizontalDpi="0" verticalDpi="0" copies="1"/>
  <headerFooter/>
</worksheet>
</file>

<file path=docProps/app.xml><?xml version="1.0" encoding="utf-8"?>
<Properties xmlns="http://schemas.openxmlformats.org/officeDocument/2006/extended-properties" xmlns:vt="http://schemas.openxmlformats.org/officeDocument/2006/docPropsVTypes">
  <Application>ONLYOFFICE/7.5.1.23</Application>
  <DocSecurity>0</DocSecurity>
  <ScaleCrop>false</ScaleCrop>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created xsi:type="dcterms:W3CDTF">2021-09-08T03:14:00Z</dcterms:created>
  <dcterms:modified xsi:type="dcterms:W3CDTF">2025-11-10T08:52:48Z</dcterms:modified>
</cp:coreProperties>
</file>