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bookViews>
    <workbookView windowWidth="28800" windowHeight="12375" firstSheet="9" activeTab="11"/>
  </bookViews>
  <sheets>
    <sheet name="20、全市公共预算收入 " sheetId="1" r:id="rId1"/>
    <sheet name="21、全市公共预算支出 " sheetId="2" r:id="rId2"/>
    <sheet name="22、本级公共预算收入" sheetId="3" r:id="rId3"/>
    <sheet name="23、本级公共预算支出" sheetId="4" r:id="rId4"/>
    <sheet name="24、政府经济分类" sheetId="5" r:id="rId5"/>
    <sheet name="25、基本支出" sheetId="6" r:id="rId6"/>
    <sheet name="26、一般债务限额" sheetId="7" r:id="rId7"/>
    <sheet name="27、市级对下转移支付表" sheetId="8" r:id="rId8"/>
    <sheet name="28、全市政府基金收入 " sheetId="9" r:id="rId9"/>
    <sheet name="29、全市政府基金支出" sheetId="10" r:id="rId10"/>
    <sheet name="30、本级政府基金收入" sheetId="11" r:id="rId11"/>
    <sheet name="31、本级政府性基金支出" sheetId="12" r:id="rId12"/>
    <sheet name="33、全市社保基金收入" sheetId="13" r:id="rId13"/>
    <sheet name="32、专项债务限额" sheetId="14" r:id="rId14"/>
    <sheet name="34、全市社保基金支出" sheetId="15" r:id="rId15"/>
    <sheet name="35、本级社保基金收入" sheetId="16" r:id="rId16"/>
    <sheet name="36、本级社保基金支出" sheetId="17" r:id="rId17"/>
    <sheet name="37、本级社保基金结余" sheetId="18" r:id="rId18"/>
    <sheet name="38、全市国有资本经营预算收入" sheetId="19" r:id="rId19"/>
    <sheet name="39、全市国有资本经营预算支出" sheetId="20" r:id="rId20"/>
    <sheet name="40、本级国有资本经营预算收入" sheetId="21" r:id="rId21"/>
    <sheet name="41、本级国有资本经营预算支出" sheetId="22" r:id="rId22"/>
    <sheet name="Sheet1" sheetId="23" r:id="rId23"/>
  </sheets>
  <definedNames>
    <definedName name="_xlnm.Print_Titles" localSheetId="0">'20、全市公共预算收入 '!$1:$4</definedName>
    <definedName name="_xlnm.Print_Area" localSheetId="0">'20、全市公共预算收入 '!$A$1:$D$40</definedName>
    <definedName name="_xlnm.Print_Titles" localSheetId="1">'21、全市公共预算支出 '!$1:$4</definedName>
    <definedName name="_xlnm.Print_Titles" localSheetId="2">'22、本级公共预算收入'!$1:$4</definedName>
    <definedName name="_xlnm.Print_Area" localSheetId="2">'22、本级公共预算收入'!$A$1:$D$110</definedName>
    <definedName name="_xlnm.Print_Titles" localSheetId="3">'23、本级公共预算支出'!$1:$5</definedName>
    <definedName name="_xlnm.Print_Area" localSheetId="3">'23、本级公共预算支出'!$A$1:$D$487</definedName>
    <definedName name="_xlnm._FilterDatabase" localSheetId="3" hidden="1">'23、本级公共预算支出'!$A$6:$E$6</definedName>
    <definedName name="_xlnm.Print_Area" localSheetId="4">'24、政府经济分类'!$A$1:$N$29</definedName>
    <definedName name="_xlnm.Print_Titles" localSheetId="4">'24、政府经济分类'!$1:$7</definedName>
    <definedName name="_xlnm.Print_Titles" localSheetId="5">'25、基本支出'!$1:$5</definedName>
    <definedName name="_xlnm.Print_Titles" localSheetId="9">'29、全市政府基金支出'!$1:$4</definedName>
    <definedName name="_xlnm.Print_Titles" localSheetId="10">'30、本级政府基金收入'!$1:$4</definedName>
    <definedName name="_xlnm.Print_Area" localSheetId="10">'30、本级政府基金收入'!$A$1:$D$42</definedName>
    <definedName name="_xlnm.Print_Titles" localSheetId="11">'31、本级政府性基金支出'!$1:$4</definedName>
    <definedName name="_xlnm.Print_Area" localSheetId="11">'31、本级政府性基金支出'!$A$1:$D$88</definedName>
    <definedName name="_xlnm._FilterDatabase" localSheetId="11" hidden="1">'31、本级政府性基金支出'!$A$4:$D$88</definedName>
    <definedName name="_xlnm.Print_Titles" localSheetId="15">'35、本级社保基金收入'!$1:$4</definedName>
    <definedName name="_xlnm.Print_Area" localSheetId="15">'35、本级社保基金收入'!$A$1:$C$33</definedName>
    <definedName name="_xlnm.Print_Area" localSheetId="20">'40、本级国有资本经营预算收入'!$A$1:$D$23</definedName>
    <definedName name="_xlnm.Print_Titles" localSheetId="21">'41、本级国有资本经营预算支出'!$1:$4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<sst xmlns="http://schemas.openxmlformats.org/spreadsheetml/2006/main" count="1320" uniqueCount="1059">
  <si>
    <r>
      <rPr>
        <sz val="12"/>
        <rFont val="黑体"/>
        <charset val="134"/>
      </rPr>
      <t>附表</t>
    </r>
    <r>
      <rPr>
        <sz val="12"/>
        <rFont val="Times New Roman"/>
        <charset val="134"/>
      </rPr>
      <t>20</t>
    </r>
  </si>
  <si>
    <r>
      <rPr>
        <sz val="20"/>
        <rFont val="方正大标宋简体"/>
        <charset val="134"/>
      </rPr>
      <t>全市</t>
    </r>
    <r>
      <rPr>
        <sz val="20"/>
        <rFont val="Times New Roman"/>
        <charset val="134"/>
      </rPr>
      <t>2022</t>
    </r>
    <r>
      <rPr>
        <sz val="20"/>
        <rFont val="方正大标宋简体"/>
        <charset val="134"/>
      </rPr>
      <t>年一般公共预算收入表</t>
    </r>
  </si>
  <si>
    <r>
      <rPr>
        <sz val="11"/>
        <rFont val="Times New Roman"/>
        <charset val="134"/>
      </rPr>
      <t>单位：万元</t>
    </r>
  </si>
  <si>
    <r>
      <rPr>
        <sz val="11"/>
        <rFont val="黑体"/>
        <charset val="134"/>
      </rPr>
      <t>科目编码</t>
    </r>
  </si>
  <si>
    <r>
      <rPr>
        <sz val="11"/>
        <rFont val="黑体"/>
        <charset val="134"/>
      </rPr>
      <t>科目名称</t>
    </r>
  </si>
  <si>
    <r>
      <rPr>
        <sz val="11"/>
        <rFont val="黑体"/>
        <charset val="134"/>
      </rPr>
      <t>预算数</t>
    </r>
  </si>
  <si>
    <r>
      <rPr>
        <sz val="11"/>
        <rFont val="黑体"/>
        <charset val="134"/>
      </rPr>
      <t>备注</t>
    </r>
  </si>
  <si>
    <r>
      <rPr>
        <b/>
        <sz val="11"/>
        <rFont val="宋体"/>
        <charset val="134"/>
      </rPr>
      <t>一、全市地方一般公共预算收入合计</t>
    </r>
  </si>
  <si>
    <r>
      <rPr>
        <sz val="11"/>
        <rFont val="Times New Roman"/>
        <charset val="134"/>
      </rPr>
      <t>  </t>
    </r>
    <r>
      <rPr>
        <sz val="11"/>
        <rFont val="宋体"/>
        <charset val="134"/>
      </rPr>
      <t>（一）税收收入</t>
    </r>
  </si>
  <si>
    <r>
      <rPr>
        <sz val="11"/>
        <rFont val="Times New Roman"/>
        <charset val="134"/>
      </rPr>
      <t>     </t>
    </r>
    <r>
      <rPr>
        <sz val="11"/>
        <rFont val="宋体"/>
        <charset val="134"/>
      </rPr>
      <t>增值税</t>
    </r>
  </si>
  <si>
    <r>
      <rPr>
        <sz val="11"/>
        <rFont val="Times New Roman"/>
        <charset val="134"/>
      </rPr>
      <t>     </t>
    </r>
    <r>
      <rPr>
        <sz val="11"/>
        <rFont val="宋体"/>
        <charset val="134"/>
      </rPr>
      <t>企业所得税</t>
    </r>
  </si>
  <si>
    <r>
      <rPr>
        <sz val="11"/>
        <rFont val="Times New Roman"/>
        <charset val="134"/>
      </rPr>
      <t>     </t>
    </r>
    <r>
      <rPr>
        <sz val="11"/>
        <rFont val="宋体"/>
        <charset val="134"/>
      </rPr>
      <t>个人所得税</t>
    </r>
  </si>
  <si>
    <r>
      <rPr>
        <sz val="11"/>
        <rFont val="Times New Roman"/>
        <charset val="134"/>
      </rPr>
      <t>     </t>
    </r>
    <r>
      <rPr>
        <sz val="11"/>
        <rFont val="宋体"/>
        <charset val="134"/>
      </rPr>
      <t>资源税</t>
    </r>
  </si>
  <si>
    <r>
      <rPr>
        <sz val="11"/>
        <rFont val="Times New Roman"/>
        <charset val="134"/>
      </rPr>
      <t>     </t>
    </r>
    <r>
      <rPr>
        <sz val="11"/>
        <rFont val="宋体"/>
        <charset val="134"/>
      </rPr>
      <t>城市维护建设税</t>
    </r>
  </si>
  <si>
    <r>
      <rPr>
        <sz val="11"/>
        <rFont val="Times New Roman"/>
        <charset val="134"/>
      </rPr>
      <t>     </t>
    </r>
    <r>
      <rPr>
        <sz val="11"/>
        <rFont val="宋体"/>
        <charset val="134"/>
      </rPr>
      <t>房产税</t>
    </r>
  </si>
  <si>
    <r>
      <rPr>
        <sz val="11"/>
        <rFont val="Times New Roman"/>
        <charset val="134"/>
      </rPr>
      <t>     </t>
    </r>
    <r>
      <rPr>
        <sz val="11"/>
        <rFont val="宋体"/>
        <charset val="134"/>
      </rPr>
      <t>印花税</t>
    </r>
  </si>
  <si>
    <r>
      <rPr>
        <sz val="11"/>
        <rFont val="Times New Roman"/>
        <charset val="134"/>
      </rPr>
      <t>     </t>
    </r>
    <r>
      <rPr>
        <sz val="11"/>
        <rFont val="宋体"/>
        <charset val="134"/>
      </rPr>
      <t>城镇土地使用税</t>
    </r>
  </si>
  <si>
    <r>
      <rPr>
        <sz val="11"/>
        <rFont val="Times New Roman"/>
        <charset val="134"/>
      </rPr>
      <t>     </t>
    </r>
    <r>
      <rPr>
        <sz val="11"/>
        <rFont val="宋体"/>
        <charset val="134"/>
      </rPr>
      <t>土地增值税</t>
    </r>
  </si>
  <si>
    <r>
      <rPr>
        <sz val="11"/>
        <rFont val="Times New Roman"/>
        <charset val="134"/>
      </rPr>
      <t>     </t>
    </r>
    <r>
      <rPr>
        <sz val="11"/>
        <rFont val="宋体"/>
        <charset val="134"/>
      </rPr>
      <t>车船税</t>
    </r>
  </si>
  <si>
    <r>
      <rPr>
        <sz val="11"/>
        <rFont val="Times New Roman"/>
        <charset val="134"/>
      </rPr>
      <t>     </t>
    </r>
    <r>
      <rPr>
        <sz val="11"/>
        <rFont val="宋体"/>
        <charset val="134"/>
      </rPr>
      <t>耕地占用税</t>
    </r>
  </si>
  <si>
    <r>
      <rPr>
        <sz val="11"/>
        <rFont val="Times New Roman"/>
        <charset val="134"/>
      </rPr>
      <t>     </t>
    </r>
    <r>
      <rPr>
        <sz val="11"/>
        <rFont val="宋体"/>
        <charset val="134"/>
      </rPr>
      <t>契税</t>
    </r>
  </si>
  <si>
    <r>
      <rPr>
        <sz val="11"/>
        <rFont val="Times New Roman"/>
        <charset val="134"/>
      </rPr>
      <t>     </t>
    </r>
    <r>
      <rPr>
        <sz val="11"/>
        <rFont val="宋体"/>
        <charset val="134"/>
      </rPr>
      <t>烟叶税</t>
    </r>
  </si>
  <si>
    <r>
      <rPr>
        <sz val="11"/>
        <rFont val="Times New Roman"/>
        <charset val="134"/>
      </rPr>
      <t xml:space="preserve">     </t>
    </r>
    <r>
      <rPr>
        <sz val="11"/>
        <rFont val="宋体"/>
        <charset val="134"/>
      </rPr>
      <t>环境保护税</t>
    </r>
  </si>
  <si>
    <r>
      <rPr>
        <sz val="11"/>
        <rFont val="Times New Roman"/>
        <charset val="134"/>
      </rPr>
      <t>     </t>
    </r>
    <r>
      <rPr>
        <sz val="11"/>
        <rFont val="宋体"/>
        <charset val="134"/>
      </rPr>
      <t>其他税收收入</t>
    </r>
  </si>
  <si>
    <r>
      <rPr>
        <sz val="11"/>
        <rFont val="Times New Roman"/>
        <charset val="134"/>
      </rPr>
      <t>  </t>
    </r>
    <r>
      <rPr>
        <sz val="11"/>
        <rFont val="宋体"/>
        <charset val="134"/>
      </rPr>
      <t>（二）非税收入</t>
    </r>
  </si>
  <si>
    <r>
      <rPr>
        <sz val="11"/>
        <rFont val="Times New Roman"/>
        <charset val="134"/>
      </rPr>
      <t>     </t>
    </r>
    <r>
      <rPr>
        <sz val="11"/>
        <rFont val="宋体"/>
        <charset val="134"/>
      </rPr>
      <t>专项收入</t>
    </r>
  </si>
  <si>
    <r>
      <rPr>
        <sz val="11"/>
        <rFont val="Times New Roman"/>
        <charset val="134"/>
      </rPr>
      <t>     </t>
    </r>
    <r>
      <rPr>
        <sz val="11"/>
        <rFont val="宋体"/>
        <charset val="134"/>
      </rPr>
      <t>行政事业性收费收入</t>
    </r>
  </si>
  <si>
    <r>
      <rPr>
        <sz val="11"/>
        <rFont val="Times New Roman"/>
        <charset val="134"/>
      </rPr>
      <t>     </t>
    </r>
    <r>
      <rPr>
        <sz val="11"/>
        <rFont val="宋体"/>
        <charset val="134"/>
      </rPr>
      <t>罚没收入</t>
    </r>
  </si>
  <si>
    <r>
      <rPr>
        <sz val="11"/>
        <rFont val="Times New Roman"/>
        <charset val="134"/>
      </rPr>
      <t>     </t>
    </r>
    <r>
      <rPr>
        <sz val="11"/>
        <rFont val="宋体"/>
        <charset val="134"/>
      </rPr>
      <t>国有资本经营收入</t>
    </r>
  </si>
  <si>
    <r>
      <rPr>
        <sz val="11"/>
        <rFont val="Times New Roman"/>
        <charset val="134"/>
      </rPr>
      <t>     </t>
    </r>
    <r>
      <rPr>
        <sz val="11"/>
        <rFont val="宋体"/>
        <charset val="134"/>
      </rPr>
      <t>国有资源（资产）有偿使用收入</t>
    </r>
  </si>
  <si>
    <r>
      <rPr>
        <sz val="11"/>
        <rFont val="Times New Roman"/>
        <charset val="134"/>
      </rPr>
      <t>     </t>
    </r>
    <r>
      <rPr>
        <sz val="11"/>
        <rFont val="宋体"/>
        <charset val="134"/>
      </rPr>
      <t>捐赠收入</t>
    </r>
  </si>
  <si>
    <r>
      <rPr>
        <sz val="11"/>
        <rFont val="Times New Roman"/>
        <charset val="134"/>
      </rPr>
      <t>     </t>
    </r>
    <r>
      <rPr>
        <sz val="11"/>
        <rFont val="宋体"/>
        <charset val="134"/>
      </rPr>
      <t>政府住房基金收入</t>
    </r>
  </si>
  <si>
    <r>
      <rPr>
        <sz val="11"/>
        <rFont val="Times New Roman"/>
        <charset val="134"/>
      </rPr>
      <t>     </t>
    </r>
    <r>
      <rPr>
        <sz val="11"/>
        <rFont val="宋体"/>
        <charset val="134"/>
      </rPr>
      <t>其他收入</t>
    </r>
  </si>
  <si>
    <r>
      <rPr>
        <b/>
        <sz val="11"/>
        <rFont val="宋体"/>
        <charset val="134"/>
      </rPr>
      <t>二、转移性收入合计</t>
    </r>
  </si>
  <si>
    <r>
      <rPr>
        <sz val="11"/>
        <rFont val="Times New Roman"/>
        <charset val="134"/>
      </rPr>
      <t>  </t>
    </r>
    <r>
      <rPr>
        <sz val="10"/>
        <rFont val="宋体"/>
        <charset val="134"/>
      </rPr>
      <t>（一）返还性收入</t>
    </r>
  </si>
  <si>
    <r>
      <rPr>
        <sz val="11"/>
        <rFont val="Times New Roman"/>
        <charset val="134"/>
      </rPr>
      <t>  </t>
    </r>
    <r>
      <rPr>
        <sz val="10"/>
        <rFont val="宋体"/>
        <charset val="134"/>
      </rPr>
      <t>（二）一般性转移支付收入</t>
    </r>
  </si>
  <si>
    <r>
      <rPr>
        <sz val="11"/>
        <rFont val="Times New Roman"/>
        <charset val="134"/>
      </rPr>
      <t>  </t>
    </r>
    <r>
      <rPr>
        <sz val="10"/>
        <rFont val="宋体"/>
        <charset val="134"/>
      </rPr>
      <t>（三）专项转移支付收入</t>
    </r>
  </si>
  <si>
    <r>
      <rPr>
        <sz val="11"/>
        <rFont val="Times New Roman"/>
        <charset val="134"/>
      </rPr>
      <t>  </t>
    </r>
    <r>
      <rPr>
        <sz val="10"/>
        <rFont val="宋体"/>
        <charset val="134"/>
      </rPr>
      <t>（四）上年结转收入</t>
    </r>
  </si>
  <si>
    <r>
      <rPr>
        <sz val="11"/>
        <rFont val="Times New Roman"/>
        <charset val="134"/>
      </rPr>
      <t>  </t>
    </r>
    <r>
      <rPr>
        <sz val="10"/>
        <rFont val="宋体"/>
        <charset val="134"/>
      </rPr>
      <t>（五）调入资金</t>
    </r>
  </si>
  <si>
    <r>
      <rPr>
        <sz val="11"/>
        <rFont val="Times New Roman"/>
        <charset val="134"/>
      </rPr>
      <t xml:space="preserve"> </t>
    </r>
    <r>
      <rPr>
        <sz val="10"/>
        <rFont val="宋体"/>
        <charset val="134"/>
      </rPr>
      <t>（六）债务转贷收入</t>
    </r>
  </si>
  <si>
    <r>
      <rPr>
        <sz val="11"/>
        <rFont val="Times New Roman"/>
        <charset val="134"/>
      </rPr>
      <t xml:space="preserve"> </t>
    </r>
    <r>
      <rPr>
        <sz val="10"/>
        <rFont val="宋体"/>
        <charset val="134"/>
      </rPr>
      <t>（七）动用预算稳定调节基金</t>
    </r>
  </si>
  <si>
    <r>
      <rPr>
        <b/>
        <sz val="11"/>
        <rFont val="宋体"/>
        <charset val="134"/>
      </rPr>
      <t>收</t>
    </r>
    <r>
      <rPr>
        <b/>
        <sz val="11"/>
        <rFont val="Times New Roman"/>
        <charset val="134"/>
      </rPr>
      <t>    </t>
    </r>
    <r>
      <rPr>
        <b/>
        <sz val="11"/>
        <rFont val="宋体"/>
        <charset val="134"/>
      </rPr>
      <t>入</t>
    </r>
    <r>
      <rPr>
        <b/>
        <sz val="11"/>
        <rFont val="Times New Roman"/>
        <charset val="134"/>
      </rPr>
      <t>    </t>
    </r>
    <r>
      <rPr>
        <b/>
        <sz val="11"/>
        <rFont val="宋体"/>
        <charset val="134"/>
      </rPr>
      <t>总</t>
    </r>
    <r>
      <rPr>
        <b/>
        <sz val="11"/>
        <rFont val="Times New Roman"/>
        <charset val="134"/>
      </rPr>
      <t>    </t>
    </r>
    <r>
      <rPr>
        <b/>
        <sz val="11"/>
        <rFont val="宋体"/>
        <charset val="134"/>
      </rPr>
      <t>计</t>
    </r>
  </si>
  <si>
    <r>
      <rPr>
        <sz val="12"/>
        <rFont val="黑体"/>
        <charset val="134"/>
      </rPr>
      <t>附表</t>
    </r>
    <r>
      <rPr>
        <sz val="12"/>
        <rFont val="Times New Roman"/>
        <charset val="134"/>
      </rPr>
      <t>21</t>
    </r>
  </si>
  <si>
    <r>
      <rPr>
        <sz val="20"/>
        <rFont val="方正大标宋简体"/>
        <charset val="134"/>
      </rPr>
      <t>全市</t>
    </r>
    <r>
      <rPr>
        <sz val="20"/>
        <rFont val="Times New Roman"/>
        <charset val="134"/>
      </rPr>
      <t>2022</t>
    </r>
    <r>
      <rPr>
        <sz val="20"/>
        <rFont val="方正大标宋简体"/>
        <charset val="134"/>
      </rPr>
      <t>年一般公共预算支出表</t>
    </r>
  </si>
  <si>
    <r>
      <rPr>
        <sz val="11"/>
        <rFont val="宋体"/>
        <charset val="134"/>
      </rPr>
      <t>单位</t>
    </r>
    <r>
      <rPr>
        <sz val="11"/>
        <rFont val="Times New Roman"/>
        <charset val="134"/>
      </rPr>
      <t>:</t>
    </r>
    <r>
      <rPr>
        <sz val="11"/>
        <rFont val="宋体"/>
        <charset val="134"/>
      </rPr>
      <t>万元</t>
    </r>
  </si>
  <si>
    <t>科目编码</t>
  </si>
  <si>
    <t>科目名称</t>
  </si>
  <si>
    <t>预算数</t>
  </si>
  <si>
    <t>全市地方一般公共预算支出合计</t>
  </si>
  <si>
    <t>一、一般公共服务支出</t>
  </si>
  <si>
    <t>二、国防支出</t>
  </si>
  <si>
    <t>二、公共安全支出</t>
  </si>
  <si>
    <t>三、教育支出</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</si>
  <si>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</si>
  <si>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</si>
  <si>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</si>
  <si>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</si>
  <si>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</si>
  <si>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</si>
  <si>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</si>
  <si>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</si>
  <si>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十二、资源勘探信息等支出</t>
  </si>
  <si>
    <t>十三、商业服务业等支出</t>
  </si>
  <si>
    <t>十四、金融支出</t>
  </si>
  <si>
    <t>十五、援助其他地区支出</t>
  </si>
  <si>
    <t>十六、自然资源海洋气象等支出</t>
  </si>
  <si>
    <t>十七、住房保障支出</t>
  </si>
  <si>
    <t>十八、粮油物资储备支出</t>
  </si>
  <si>
    <t>十九、灾害防治及应急管理支出</t>
  </si>
  <si>
    <t>二十、预备费</t>
  </si>
  <si>
    <t>二十一、其他支出</t>
  </si>
  <si>
    <t>二十二、债务付息支出</t>
  </si>
  <si>
    <t>二十三、债务发行费用支出</t>
  </si>
  <si>
    <t>转移性支出合计</t>
  </si>
  <si>
    <t>转移性支出</t>
  </si>
  <si>
    <r>
      <rPr>
        <sz val="11"/>
        <rFont val="Times New Roman"/>
        <charset val="134"/>
      </rPr>
      <t xml:space="preserve">  </t>
    </r>
    <r>
      <rPr>
        <sz val="11"/>
        <rFont val="宋体"/>
        <charset val="134"/>
      </rPr>
      <t>上解支出</t>
    </r>
  </si>
  <si>
    <t xml:space="preserve"> 年终结余</t>
  </si>
  <si>
    <t xml:space="preserve"> 安排预算稳定调节基金</t>
  </si>
  <si>
    <t>债务还本支出</t>
  </si>
  <si>
    <r>
      <rPr>
        <sz val="11"/>
        <rFont val="Times New Roman"/>
        <charset val="134"/>
      </rPr>
      <t xml:space="preserve">  </t>
    </r>
    <r>
      <rPr>
        <sz val="11"/>
        <rFont val="宋体"/>
        <charset val="134"/>
      </rPr>
      <t>地方政府一般债务还本支出</t>
    </r>
  </si>
  <si>
    <r>
      <rPr>
        <b/>
        <sz val="11"/>
        <rFont val="宋体"/>
        <charset val="134"/>
      </rPr>
      <t>支</t>
    </r>
    <r>
      <rPr>
        <b/>
        <sz val="11"/>
        <rFont val="Times New Roman"/>
        <charset val="134"/>
      </rPr>
      <t xml:space="preserve">    </t>
    </r>
    <r>
      <rPr>
        <b/>
        <sz val="11"/>
        <rFont val="宋体"/>
        <charset val="134"/>
      </rPr>
      <t>出</t>
    </r>
    <r>
      <rPr>
        <b/>
        <sz val="11"/>
        <rFont val="Times New Roman"/>
        <charset val="134"/>
      </rPr>
      <t xml:space="preserve">   </t>
    </r>
    <r>
      <rPr>
        <b/>
        <sz val="11"/>
        <rFont val="宋体"/>
        <charset val="134"/>
      </rPr>
      <t>总</t>
    </r>
    <r>
      <rPr>
        <b/>
        <sz val="11"/>
        <rFont val="Times New Roman"/>
        <charset val="134"/>
      </rPr>
      <t xml:space="preserve">  </t>
    </r>
    <r>
      <rPr>
        <b/>
        <sz val="11"/>
        <rFont val="宋体"/>
        <charset val="134"/>
      </rPr>
      <t>计</t>
    </r>
  </si>
  <si>
    <r>
      <rPr>
        <sz val="12"/>
        <rFont val="黑体"/>
        <charset val="134"/>
      </rPr>
      <t>附表</t>
    </r>
    <r>
      <rPr>
        <sz val="12"/>
        <rFont val="Times New Roman"/>
        <charset val="134"/>
      </rPr>
      <t>22</t>
    </r>
  </si>
  <si>
    <r>
      <rPr>
        <sz val="20"/>
        <rFont val="方正大标宋简体"/>
        <charset val="134"/>
      </rPr>
      <t>市本级</t>
    </r>
    <r>
      <rPr>
        <sz val="20"/>
        <rFont val="Times New Roman"/>
        <charset val="134"/>
      </rPr>
      <t>2022</t>
    </r>
    <r>
      <rPr>
        <sz val="20"/>
        <rFont val="方正大标宋简体"/>
        <charset val="134"/>
      </rPr>
      <t>年一般公共预算收入明细表</t>
    </r>
  </si>
  <si>
    <r>
      <rPr>
        <sz val="11"/>
        <rFont val="黑体"/>
        <charset val="134"/>
      </rPr>
      <t>科目</t>
    </r>
  </si>
  <si>
    <r>
      <rPr>
        <sz val="11"/>
        <rFont val="黑体"/>
        <charset val="134"/>
      </rPr>
      <t>项</t>
    </r>
    <r>
      <rPr>
        <sz val="11"/>
        <rFont val="Times New Roman"/>
        <charset val="134"/>
      </rPr>
      <t>        </t>
    </r>
    <r>
      <rPr>
        <sz val="11"/>
        <rFont val="黑体"/>
        <charset val="134"/>
      </rPr>
      <t>目</t>
    </r>
  </si>
  <si>
    <t>一、市本级地方一般公共预算收入</t>
  </si>
  <si>
    <r>
      <rPr>
        <sz val="11"/>
        <rFont val="Times New Roman"/>
        <charset val="134"/>
      </rPr>
      <t>  </t>
    </r>
    <r>
      <rPr>
        <sz val="10"/>
        <rFont val="宋体"/>
        <charset val="134"/>
      </rPr>
      <t>（一）税收收入</t>
    </r>
  </si>
  <si>
    <r>
      <rPr>
        <sz val="11"/>
        <rFont val="Times New Roman"/>
        <charset val="134"/>
      </rPr>
      <t>     </t>
    </r>
    <r>
      <rPr>
        <sz val="10"/>
        <rFont val="宋体"/>
        <charset val="134"/>
      </rPr>
      <t>增值税</t>
    </r>
  </si>
  <si>
    <r>
      <rPr>
        <sz val="11"/>
        <rFont val="Times New Roman"/>
        <charset val="134"/>
      </rPr>
      <t>     </t>
    </r>
    <r>
      <rPr>
        <sz val="10"/>
        <rFont val="宋体"/>
        <charset val="134"/>
      </rPr>
      <t>企业所得税</t>
    </r>
  </si>
  <si>
    <r>
      <rPr>
        <sz val="11"/>
        <rFont val="Times New Roman"/>
        <charset val="134"/>
      </rPr>
      <t>     </t>
    </r>
    <r>
      <rPr>
        <sz val="10"/>
        <rFont val="宋体"/>
        <charset val="134"/>
      </rPr>
      <t>个人所得税</t>
    </r>
  </si>
  <si>
    <r>
      <rPr>
        <sz val="11"/>
        <rFont val="Times New Roman"/>
        <charset val="134"/>
      </rPr>
      <t>     </t>
    </r>
    <r>
      <rPr>
        <sz val="10"/>
        <rFont val="宋体"/>
        <charset val="134"/>
      </rPr>
      <t>资源税</t>
    </r>
  </si>
  <si>
    <r>
      <rPr>
        <sz val="11"/>
        <rFont val="Times New Roman"/>
        <charset val="134"/>
      </rPr>
      <t>     </t>
    </r>
    <r>
      <rPr>
        <sz val="10"/>
        <rFont val="宋体"/>
        <charset val="134"/>
      </rPr>
      <t>城市维护建设税</t>
    </r>
  </si>
  <si>
    <r>
      <rPr>
        <sz val="11"/>
        <rFont val="Times New Roman"/>
        <charset val="134"/>
      </rPr>
      <t>     </t>
    </r>
    <r>
      <rPr>
        <sz val="10"/>
        <rFont val="宋体"/>
        <charset val="134"/>
      </rPr>
      <t>房产税</t>
    </r>
  </si>
  <si>
    <r>
      <rPr>
        <sz val="11"/>
        <rFont val="Times New Roman"/>
        <charset val="134"/>
      </rPr>
      <t>     </t>
    </r>
    <r>
      <rPr>
        <sz val="10"/>
        <rFont val="宋体"/>
        <charset val="134"/>
      </rPr>
      <t>印花税</t>
    </r>
  </si>
  <si>
    <r>
      <rPr>
        <sz val="11"/>
        <rFont val="Times New Roman"/>
        <charset val="134"/>
      </rPr>
      <t>     </t>
    </r>
    <r>
      <rPr>
        <sz val="10"/>
        <rFont val="宋体"/>
        <charset val="134"/>
      </rPr>
      <t>城镇土地使用税</t>
    </r>
  </si>
  <si>
    <r>
      <rPr>
        <sz val="11"/>
        <rFont val="Times New Roman"/>
        <charset val="134"/>
      </rPr>
      <t>     </t>
    </r>
    <r>
      <rPr>
        <sz val="10"/>
        <rFont val="宋体"/>
        <charset val="134"/>
      </rPr>
      <t>土地增值税</t>
    </r>
  </si>
  <si>
    <r>
      <rPr>
        <sz val="11"/>
        <rFont val="Times New Roman"/>
        <charset val="134"/>
      </rPr>
      <t>     </t>
    </r>
    <r>
      <rPr>
        <sz val="10"/>
        <rFont val="宋体"/>
        <charset val="134"/>
      </rPr>
      <t>车船税</t>
    </r>
  </si>
  <si>
    <r>
      <rPr>
        <sz val="11"/>
        <rFont val="Times New Roman"/>
        <charset val="134"/>
      </rPr>
      <t>     </t>
    </r>
    <r>
      <rPr>
        <sz val="10"/>
        <rFont val="宋体"/>
        <charset val="134"/>
      </rPr>
      <t>耕地占用税</t>
    </r>
  </si>
  <si>
    <r>
      <rPr>
        <sz val="11"/>
        <rFont val="Times New Roman"/>
        <charset val="134"/>
      </rPr>
      <t>     </t>
    </r>
    <r>
      <rPr>
        <sz val="10"/>
        <rFont val="宋体"/>
        <charset val="134"/>
      </rPr>
      <t>契税</t>
    </r>
  </si>
  <si>
    <r>
      <rPr>
        <sz val="11"/>
        <rFont val="Times New Roman"/>
        <charset val="134"/>
      </rPr>
      <t>     </t>
    </r>
    <r>
      <rPr>
        <sz val="10"/>
        <rFont val="宋体"/>
        <charset val="134"/>
      </rPr>
      <t>烟叶税</t>
    </r>
  </si>
  <si>
    <r>
      <rPr>
        <sz val="11"/>
        <rFont val="Times New Roman"/>
        <charset val="134"/>
      </rPr>
      <t xml:space="preserve">     </t>
    </r>
    <r>
      <rPr>
        <sz val="10"/>
        <rFont val="宋体"/>
        <charset val="134"/>
      </rPr>
      <t>环境保护税</t>
    </r>
  </si>
  <si>
    <r>
      <rPr>
        <sz val="11"/>
        <rFont val="Times New Roman"/>
        <charset val="134"/>
      </rPr>
      <t>     </t>
    </r>
    <r>
      <rPr>
        <sz val="10"/>
        <rFont val="宋体"/>
        <charset val="134"/>
      </rPr>
      <t>其他税收收入</t>
    </r>
  </si>
  <si>
    <r>
      <rPr>
        <sz val="11"/>
        <rFont val="Times New Roman"/>
        <charset val="134"/>
      </rPr>
      <t>  </t>
    </r>
    <r>
      <rPr>
        <sz val="10"/>
        <rFont val="宋体"/>
        <charset val="134"/>
      </rPr>
      <t>（二）非税收入</t>
    </r>
  </si>
  <si>
    <r>
      <rPr>
        <sz val="11"/>
        <rFont val="Times New Roman"/>
        <charset val="134"/>
      </rPr>
      <t>     </t>
    </r>
    <r>
      <rPr>
        <sz val="10"/>
        <rFont val="宋体"/>
        <charset val="134"/>
      </rPr>
      <t>专项收入</t>
    </r>
  </si>
  <si>
    <r>
      <rPr>
        <sz val="11"/>
        <rFont val="Times New Roman"/>
        <charset val="134"/>
      </rPr>
      <t>     </t>
    </r>
    <r>
      <rPr>
        <sz val="10"/>
        <rFont val="宋体"/>
        <charset val="134"/>
      </rPr>
      <t>行政事业性收费收入</t>
    </r>
  </si>
  <si>
    <r>
      <rPr>
        <sz val="11"/>
        <rFont val="Times New Roman"/>
        <charset val="134"/>
      </rPr>
      <t>     </t>
    </r>
    <r>
      <rPr>
        <sz val="10"/>
        <rFont val="宋体"/>
        <charset val="134"/>
      </rPr>
      <t>罚没收入</t>
    </r>
  </si>
  <si>
    <r>
      <rPr>
        <sz val="11"/>
        <rFont val="Times New Roman"/>
        <charset val="134"/>
      </rPr>
      <t>     </t>
    </r>
    <r>
      <rPr>
        <sz val="10"/>
        <rFont val="宋体"/>
        <charset val="134"/>
      </rPr>
      <t>国有资本经营收入</t>
    </r>
  </si>
  <si>
    <r>
      <rPr>
        <sz val="11"/>
        <rFont val="Times New Roman"/>
        <charset val="134"/>
      </rPr>
      <t>     </t>
    </r>
    <r>
      <rPr>
        <sz val="10"/>
        <rFont val="宋体"/>
        <charset val="134"/>
      </rPr>
      <t>国有资源（资产）有偿使用收入</t>
    </r>
  </si>
  <si>
    <r>
      <rPr>
        <sz val="11"/>
        <rFont val="Times New Roman"/>
        <charset val="134"/>
      </rPr>
      <t>     </t>
    </r>
    <r>
      <rPr>
        <sz val="10"/>
        <rFont val="宋体"/>
        <charset val="134"/>
      </rPr>
      <t>捐赠收入</t>
    </r>
  </si>
  <si>
    <r>
      <rPr>
        <sz val="11"/>
        <rFont val="Times New Roman"/>
        <charset val="134"/>
      </rPr>
      <t>     </t>
    </r>
    <r>
      <rPr>
        <sz val="10"/>
        <rFont val="宋体"/>
        <charset val="134"/>
      </rPr>
      <t>政府住房基金收入</t>
    </r>
  </si>
  <si>
    <r>
      <rPr>
        <sz val="11"/>
        <rFont val="Times New Roman"/>
        <charset val="134"/>
      </rPr>
      <t>     </t>
    </r>
    <r>
      <rPr>
        <sz val="10"/>
        <rFont val="宋体"/>
        <charset val="134"/>
      </rPr>
      <t>其他收入</t>
    </r>
  </si>
  <si>
    <r>
      <rPr>
        <sz val="11"/>
        <rFont val="Times New Roman"/>
        <charset val="134"/>
      </rPr>
      <t>二、转移性收入</t>
    </r>
  </si>
  <si>
    <r>
      <rPr>
        <sz val="11"/>
        <rFont val="Times New Roman"/>
        <charset val="134"/>
      </rPr>
      <t xml:space="preserve">  </t>
    </r>
    <r>
      <rPr>
        <sz val="10"/>
        <rFont val="宋体"/>
        <charset val="134"/>
      </rPr>
      <t>其它返还性收入</t>
    </r>
  </si>
  <si>
    <r>
      <rPr>
        <sz val="11"/>
        <rFont val="Times New Roman"/>
        <charset val="134"/>
      </rPr>
      <t xml:space="preserve">    </t>
    </r>
    <r>
      <rPr>
        <sz val="10"/>
        <rFont val="宋体"/>
        <charset val="134"/>
      </rPr>
      <t>体制补助收入</t>
    </r>
  </si>
  <si>
    <r>
      <rPr>
        <sz val="11"/>
        <rFont val="Times New Roman"/>
        <charset val="134"/>
      </rPr>
      <t>    </t>
    </r>
    <r>
      <rPr>
        <sz val="10"/>
        <rFont val="宋体"/>
        <charset val="134"/>
      </rPr>
      <t>均衡性转移支付收入</t>
    </r>
  </si>
  <si>
    <r>
      <rPr>
        <sz val="11"/>
        <rFont val="Times New Roman"/>
        <charset val="134"/>
      </rPr>
      <t>    </t>
    </r>
    <r>
      <rPr>
        <sz val="10"/>
        <rFont val="宋体"/>
        <charset val="134"/>
      </rPr>
      <t>县级基本财力保障机制奖补资金收入</t>
    </r>
  </si>
  <si>
    <r>
      <rPr>
        <sz val="11"/>
        <rFont val="Times New Roman"/>
        <charset val="134"/>
      </rPr>
      <t>    </t>
    </r>
    <r>
      <rPr>
        <sz val="10"/>
        <rFont val="宋体"/>
        <charset val="134"/>
      </rPr>
      <t>结算补助收入</t>
    </r>
  </si>
  <si>
    <t>税收收入-34142-3900万元后和预算财力89180对比，多余部分在这里以负数反映</t>
  </si>
  <si>
    <r>
      <rPr>
        <sz val="11"/>
        <rFont val="Times New Roman"/>
        <charset val="134"/>
      </rPr>
      <t>    </t>
    </r>
    <r>
      <rPr>
        <sz val="10"/>
        <rFont val="宋体"/>
        <charset val="134"/>
      </rPr>
      <t>基层公检法司转移支付收入</t>
    </r>
  </si>
  <si>
    <r>
      <rPr>
        <sz val="11"/>
        <rFont val="Times New Roman"/>
        <charset val="134"/>
      </rPr>
      <t>    </t>
    </r>
    <r>
      <rPr>
        <sz val="10"/>
        <rFont val="宋体"/>
        <charset val="134"/>
      </rPr>
      <t>城乡义务教育转移支付收入</t>
    </r>
  </si>
  <si>
    <r>
      <rPr>
        <sz val="11"/>
        <rFont val="Times New Roman"/>
        <charset val="134"/>
      </rPr>
      <t>    </t>
    </r>
    <r>
      <rPr>
        <sz val="10"/>
        <rFont val="宋体"/>
        <charset val="134"/>
      </rPr>
      <t>基本养老金转移支付收入</t>
    </r>
  </si>
  <si>
    <r>
      <rPr>
        <sz val="11"/>
        <rFont val="Times New Roman"/>
        <charset val="134"/>
      </rPr>
      <t>    </t>
    </r>
    <r>
      <rPr>
        <sz val="10"/>
        <rFont val="宋体"/>
        <charset val="134"/>
      </rPr>
      <t>产粮大县奖励资金收入</t>
    </r>
  </si>
  <si>
    <r>
      <rPr>
        <sz val="11"/>
        <rFont val="Times New Roman"/>
        <charset val="134"/>
      </rPr>
      <t>    </t>
    </r>
    <r>
      <rPr>
        <sz val="10"/>
        <rFont val="宋体"/>
        <charset val="134"/>
      </rPr>
      <t>重点生态功能区转移支付收入</t>
    </r>
  </si>
  <si>
    <r>
      <rPr>
        <sz val="11"/>
        <rFont val="Times New Roman"/>
        <charset val="134"/>
      </rPr>
      <t>    </t>
    </r>
    <r>
      <rPr>
        <sz val="10"/>
        <rFont val="宋体"/>
        <charset val="134"/>
      </rPr>
      <t>固定数额补助收入</t>
    </r>
  </si>
  <si>
    <r>
      <rPr>
        <sz val="11"/>
        <rFont val="Times New Roman"/>
        <charset val="134"/>
      </rPr>
      <t xml:space="preserve">    </t>
    </r>
    <r>
      <rPr>
        <sz val="10"/>
        <rFont val="宋体"/>
        <charset val="134"/>
      </rPr>
      <t>革命老区转移支付收入</t>
    </r>
  </si>
  <si>
    <t xml:space="preserve">1100229  </t>
  </si>
  <si>
    <r>
      <rPr>
        <sz val="11"/>
        <rFont val="Times New Roman"/>
        <charset val="134"/>
      </rPr>
      <t xml:space="preserve">  </t>
    </r>
    <r>
      <rPr>
        <sz val="11"/>
        <rFont val="宋体"/>
        <charset val="134"/>
      </rPr>
      <t>民族地区转移支付收入</t>
    </r>
  </si>
  <si>
    <r>
      <rPr>
        <sz val="11"/>
        <rFont val="Times New Roman"/>
        <charset val="134"/>
      </rPr>
      <t>    </t>
    </r>
    <r>
      <rPr>
        <sz val="10"/>
        <rFont val="宋体"/>
        <charset val="134"/>
      </rPr>
      <t>一般公共服务共同财政事权转移支付收入</t>
    </r>
  </si>
  <si>
    <r>
      <rPr>
        <sz val="11"/>
        <rFont val="Times New Roman"/>
        <charset val="134"/>
      </rPr>
      <t xml:space="preserve">    </t>
    </r>
    <r>
      <rPr>
        <sz val="10"/>
        <rFont val="宋体"/>
        <charset val="134"/>
      </rPr>
      <t>外交共同财政事权转移支付收入</t>
    </r>
  </si>
  <si>
    <r>
      <rPr>
        <sz val="11"/>
        <rFont val="Times New Roman"/>
        <charset val="134"/>
      </rPr>
      <t xml:space="preserve">    </t>
    </r>
    <r>
      <rPr>
        <sz val="10"/>
        <rFont val="宋体"/>
        <charset val="134"/>
      </rPr>
      <t>国防支出共同财政事权转移支付收入</t>
    </r>
  </si>
  <si>
    <r>
      <rPr>
        <sz val="11"/>
        <rFont val="Times New Roman"/>
        <charset val="134"/>
      </rPr>
      <t>    </t>
    </r>
    <r>
      <rPr>
        <sz val="10"/>
        <rFont val="宋体"/>
        <charset val="134"/>
      </rPr>
      <t>公共安全共同财政事权转移支付收入</t>
    </r>
  </si>
  <si>
    <r>
      <rPr>
        <sz val="11"/>
        <rFont val="Times New Roman"/>
        <charset val="134"/>
      </rPr>
      <t>    </t>
    </r>
    <r>
      <rPr>
        <sz val="10"/>
        <rFont val="宋体"/>
        <charset val="134"/>
      </rPr>
      <t>教育共同财政事权转移支付收入</t>
    </r>
  </si>
  <si>
    <r>
      <rPr>
        <sz val="11"/>
        <rFont val="Times New Roman"/>
        <charset val="134"/>
      </rPr>
      <t>    </t>
    </r>
    <r>
      <rPr>
        <sz val="10"/>
        <rFont val="宋体"/>
        <charset val="134"/>
      </rPr>
      <t>科学技术共同财政事权转移支付收入</t>
    </r>
  </si>
  <si>
    <r>
      <rPr>
        <sz val="11"/>
        <rFont val="Times New Roman"/>
        <charset val="134"/>
      </rPr>
      <t>    </t>
    </r>
    <r>
      <rPr>
        <sz val="10"/>
        <rFont val="宋体"/>
        <charset val="134"/>
      </rPr>
      <t>文化旅游体育与传媒共同财政事权转移支付收入</t>
    </r>
  </si>
  <si>
    <r>
      <rPr>
        <sz val="11"/>
        <rFont val="Times New Roman"/>
        <charset val="134"/>
      </rPr>
      <t>    </t>
    </r>
    <r>
      <rPr>
        <sz val="10"/>
        <rFont val="宋体"/>
        <charset val="134"/>
      </rPr>
      <t>社会保障和就业共同财政事权转移支付收入</t>
    </r>
  </si>
  <si>
    <r>
      <rPr>
        <sz val="11"/>
        <rFont val="Times New Roman"/>
        <charset val="134"/>
      </rPr>
      <t>    </t>
    </r>
    <r>
      <rPr>
        <sz val="10"/>
        <rFont val="宋体"/>
        <charset val="134"/>
      </rPr>
      <t>卫生健康共同财政事权转移支付收入</t>
    </r>
  </si>
  <si>
    <r>
      <rPr>
        <sz val="11"/>
        <rFont val="Times New Roman"/>
        <charset val="134"/>
      </rPr>
      <t>    </t>
    </r>
    <r>
      <rPr>
        <sz val="10"/>
        <rFont val="宋体"/>
        <charset val="134"/>
      </rPr>
      <t>节能环保</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</si>
  <si>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城乡社区共同财政事权转移支付收入</t>
    </r>
  </si>
  <si>
    <r>
      <rPr>
        <sz val="11"/>
        <rFont val="Times New Roman"/>
        <charset val="134"/>
      </rPr>
      <t>    </t>
    </r>
    <r>
      <rPr>
        <sz val="10"/>
        <rFont val="宋体"/>
        <charset val="134"/>
      </rPr>
      <t>农林水</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</si>
  <si>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交通运输</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</si>
  <si>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资源勘探工业信息等共同财政事权转移支付收入</t>
    </r>
  </si>
  <si>
    <r>
      <rPr>
        <sz val="11"/>
        <rFont val="Times New Roman"/>
        <charset val="134"/>
      </rPr>
      <t>    </t>
    </r>
    <r>
      <rPr>
        <sz val="10"/>
        <rFont val="宋体"/>
        <charset val="134"/>
      </rPr>
      <t>商业服务业等</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</si>
  <si>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金融共同财政事权转移支付收入</t>
    </r>
  </si>
  <si>
    <r>
      <rPr>
        <sz val="11"/>
        <rFont val="Times New Roman"/>
        <charset val="134"/>
      </rPr>
      <t>    </t>
    </r>
    <r>
      <rPr>
        <sz val="10"/>
        <rFont val="宋体"/>
        <charset val="134"/>
      </rPr>
      <t>自然资源海洋气象等共同财政事权转移支付收入</t>
    </r>
  </si>
  <si>
    <r>
      <rPr>
        <sz val="11"/>
        <rFont val="Times New Roman"/>
        <charset val="134"/>
      </rPr>
      <t>    </t>
    </r>
    <r>
      <rPr>
        <sz val="10"/>
        <rFont val="宋体"/>
        <charset val="134"/>
      </rPr>
      <t>住房保障共同财政事权转移支付收入</t>
    </r>
  </si>
  <si>
    <r>
      <rPr>
        <sz val="11"/>
        <rFont val="Times New Roman"/>
        <charset val="134"/>
      </rPr>
      <t>    </t>
    </r>
    <r>
      <rPr>
        <sz val="10"/>
        <rFont val="宋体"/>
        <charset val="134"/>
      </rPr>
      <t>粮油物资储备共同财政事权转移支付收入</t>
    </r>
  </si>
  <si>
    <r>
      <rPr>
        <sz val="11"/>
        <rFont val="Times New Roman"/>
        <charset val="134"/>
      </rPr>
      <t xml:space="preserve">    </t>
    </r>
    <r>
      <rPr>
        <sz val="10"/>
        <rFont val="宋体"/>
        <charset val="134"/>
      </rPr>
      <t>灾害防治及应急管理共同财政事权转移支付收入</t>
    </r>
  </si>
  <si>
    <r>
      <rPr>
        <sz val="11"/>
        <rFont val="Times New Roman"/>
        <charset val="134"/>
      </rPr>
      <t>    </t>
    </r>
    <r>
      <rPr>
        <sz val="10"/>
        <rFont val="宋体"/>
        <charset val="134"/>
      </rPr>
      <t>其他共同财政事权转移支付收入</t>
    </r>
  </si>
  <si>
    <r>
      <rPr>
        <sz val="11"/>
        <rFont val="Times New Roman"/>
        <charset val="134"/>
      </rPr>
      <t xml:space="preserve">    </t>
    </r>
    <r>
      <rPr>
        <sz val="10"/>
        <rFont val="宋体"/>
        <charset val="134"/>
      </rPr>
      <t>其他一般性转移支付收入</t>
    </r>
  </si>
  <si>
    <r>
      <rPr>
        <sz val="11"/>
        <rFont val="Times New Roman"/>
        <charset val="134"/>
      </rPr>
      <t>    </t>
    </r>
    <r>
      <rPr>
        <sz val="10"/>
        <rFont val="宋体"/>
        <charset val="134"/>
      </rPr>
      <t>一般公共服务</t>
    </r>
    <r>
      <rPr>
        <sz val="11"/>
        <rFont val="Times New Roman"/>
        <charset val="134"/>
      </rPr>
      <t> </t>
    </r>
  </si>
  <si>
    <r>
      <rPr>
        <sz val="11"/>
        <rFont val="Times New Roman"/>
        <charset val="134"/>
      </rPr>
      <t xml:space="preserve">    </t>
    </r>
    <r>
      <rPr>
        <sz val="10"/>
        <rFont val="宋体"/>
        <charset val="134"/>
      </rPr>
      <t>外交</t>
    </r>
  </si>
  <si>
    <r>
      <rPr>
        <sz val="11"/>
        <rFont val="Times New Roman"/>
        <charset val="134"/>
      </rPr>
      <t xml:space="preserve">    </t>
    </r>
    <r>
      <rPr>
        <sz val="10"/>
        <rFont val="宋体"/>
        <charset val="134"/>
      </rPr>
      <t>国防支出</t>
    </r>
  </si>
  <si>
    <r>
      <rPr>
        <sz val="11"/>
        <rFont val="Times New Roman"/>
        <charset val="134"/>
      </rPr>
      <t>    </t>
    </r>
    <r>
      <rPr>
        <sz val="10"/>
        <rFont val="宋体"/>
        <charset val="134"/>
      </rPr>
      <t>公共安全</t>
    </r>
  </si>
  <si>
    <r>
      <rPr>
        <sz val="11"/>
        <rFont val="Times New Roman"/>
        <charset val="134"/>
      </rPr>
      <t>    </t>
    </r>
    <r>
      <rPr>
        <sz val="10"/>
        <rFont val="宋体"/>
        <charset val="134"/>
      </rPr>
      <t>教育</t>
    </r>
  </si>
  <si>
    <r>
      <rPr>
        <sz val="11"/>
        <rFont val="Times New Roman"/>
        <charset val="134"/>
      </rPr>
      <t>    </t>
    </r>
    <r>
      <rPr>
        <sz val="10"/>
        <rFont val="宋体"/>
        <charset val="134"/>
      </rPr>
      <t>科学技术</t>
    </r>
  </si>
  <si>
    <r>
      <rPr>
        <sz val="11"/>
        <rFont val="Times New Roman"/>
        <charset val="134"/>
      </rPr>
      <t>    </t>
    </r>
    <r>
      <rPr>
        <sz val="10"/>
        <rFont val="宋体"/>
        <charset val="134"/>
      </rPr>
      <t>文化旅游体育与传媒</t>
    </r>
  </si>
  <si>
    <r>
      <rPr>
        <sz val="11"/>
        <rFont val="Times New Roman"/>
        <charset val="134"/>
      </rPr>
      <t>    </t>
    </r>
    <r>
      <rPr>
        <sz val="10"/>
        <rFont val="宋体"/>
        <charset val="134"/>
      </rPr>
      <t>社会保障和就业</t>
    </r>
  </si>
  <si>
    <r>
      <rPr>
        <sz val="11"/>
        <rFont val="Times New Roman"/>
        <charset val="134"/>
      </rPr>
      <t>    </t>
    </r>
    <r>
      <rPr>
        <sz val="10"/>
        <rFont val="宋体"/>
        <charset val="134"/>
      </rPr>
      <t>卫生健康</t>
    </r>
  </si>
  <si>
    <r>
      <rPr>
        <sz val="11"/>
        <rFont val="Times New Roman"/>
        <charset val="134"/>
      </rPr>
      <t>    </t>
    </r>
    <r>
      <rPr>
        <sz val="10"/>
        <rFont val="宋体"/>
        <charset val="134"/>
      </rPr>
      <t>节能环保</t>
    </r>
    <r>
      <rPr>
        <sz val="11"/>
        <rFont val="Times New Roman"/>
        <charset val="134"/>
      </rPr>
      <t> </t>
    </r>
  </si>
  <si>
    <r>
      <rPr>
        <sz val="11"/>
        <rFont val="Times New Roman"/>
        <charset val="134"/>
      </rPr>
      <t>    </t>
    </r>
    <r>
      <rPr>
        <sz val="10"/>
        <rFont val="宋体"/>
        <charset val="134"/>
      </rPr>
      <t>城乡社区</t>
    </r>
  </si>
  <si>
    <r>
      <rPr>
        <sz val="11"/>
        <rFont val="Times New Roman"/>
        <charset val="134"/>
      </rPr>
      <t>    </t>
    </r>
    <r>
      <rPr>
        <sz val="10"/>
        <rFont val="宋体"/>
        <charset val="134"/>
      </rPr>
      <t>农林水</t>
    </r>
    <r>
      <rPr>
        <sz val="11"/>
        <rFont val="Times New Roman"/>
        <charset val="134"/>
      </rPr>
      <t> </t>
    </r>
  </si>
  <si>
    <r>
      <rPr>
        <sz val="11"/>
        <rFont val="Times New Roman"/>
        <charset val="134"/>
      </rPr>
      <t>    </t>
    </r>
    <r>
      <rPr>
        <sz val="10"/>
        <rFont val="宋体"/>
        <charset val="134"/>
      </rPr>
      <t>交通运输</t>
    </r>
    <r>
      <rPr>
        <sz val="11"/>
        <rFont val="Times New Roman"/>
        <charset val="134"/>
      </rPr>
      <t> </t>
    </r>
  </si>
  <si>
    <r>
      <rPr>
        <sz val="11"/>
        <rFont val="Times New Roman"/>
        <charset val="134"/>
      </rPr>
      <t>    </t>
    </r>
    <r>
      <rPr>
        <sz val="10"/>
        <rFont val="宋体"/>
        <charset val="134"/>
      </rPr>
      <t>资源勘探工业信息等</t>
    </r>
  </si>
  <si>
    <r>
      <rPr>
        <sz val="11"/>
        <rFont val="Times New Roman"/>
        <charset val="134"/>
      </rPr>
      <t>    </t>
    </r>
    <r>
      <rPr>
        <sz val="10"/>
        <rFont val="宋体"/>
        <charset val="134"/>
      </rPr>
      <t>商业服务业等</t>
    </r>
    <r>
      <rPr>
        <sz val="11"/>
        <rFont val="Times New Roman"/>
        <charset val="134"/>
      </rPr>
      <t> </t>
    </r>
  </si>
  <si>
    <r>
      <rPr>
        <sz val="11"/>
        <rFont val="Times New Roman"/>
        <charset val="134"/>
      </rPr>
      <t>    </t>
    </r>
    <r>
      <rPr>
        <sz val="10"/>
        <rFont val="宋体"/>
        <charset val="134"/>
      </rPr>
      <t>金融</t>
    </r>
  </si>
  <si>
    <r>
      <rPr>
        <sz val="11"/>
        <rFont val="Times New Roman"/>
        <charset val="134"/>
      </rPr>
      <t>    </t>
    </r>
    <r>
      <rPr>
        <sz val="10"/>
        <rFont val="宋体"/>
        <charset val="134"/>
      </rPr>
      <t>自然资源海洋气象等</t>
    </r>
  </si>
  <si>
    <r>
      <rPr>
        <sz val="11"/>
        <rFont val="Times New Roman"/>
        <charset val="134"/>
      </rPr>
      <t>    </t>
    </r>
    <r>
      <rPr>
        <sz val="10"/>
        <rFont val="宋体"/>
        <charset val="134"/>
      </rPr>
      <t>住房保障</t>
    </r>
  </si>
  <si>
    <r>
      <rPr>
        <sz val="11"/>
        <rFont val="Times New Roman"/>
        <charset val="134"/>
      </rPr>
      <t>    </t>
    </r>
    <r>
      <rPr>
        <sz val="10"/>
        <rFont val="宋体"/>
        <charset val="134"/>
      </rPr>
      <t>粮油物资储备</t>
    </r>
  </si>
  <si>
    <r>
      <rPr>
        <sz val="11"/>
        <rFont val="Times New Roman"/>
        <charset val="134"/>
      </rPr>
      <t xml:space="preserve">  </t>
    </r>
    <r>
      <rPr>
        <sz val="11"/>
        <rFont val="宋体"/>
        <charset val="134"/>
      </rPr>
      <t>灾害防治及应急管理</t>
    </r>
  </si>
  <si>
    <r>
      <rPr>
        <sz val="11"/>
        <rFont val="Times New Roman"/>
        <charset val="134"/>
      </rPr>
      <t>    </t>
    </r>
    <r>
      <rPr>
        <sz val="10"/>
        <rFont val="宋体"/>
        <charset val="134"/>
      </rPr>
      <t>其他收入</t>
    </r>
  </si>
  <si>
    <r>
      <rPr>
        <sz val="11"/>
        <rFont val="Times New Roman"/>
        <charset val="134"/>
      </rPr>
      <t>  </t>
    </r>
    <r>
      <rPr>
        <sz val="10"/>
        <rFont val="宋体"/>
        <charset val="134"/>
      </rPr>
      <t>（四）下级上解收入</t>
    </r>
  </si>
  <si>
    <r>
      <rPr>
        <sz val="11"/>
        <rFont val="Times New Roman"/>
        <charset val="134"/>
      </rPr>
      <t>    </t>
    </r>
    <r>
      <rPr>
        <sz val="10"/>
        <rFont val="宋体"/>
        <charset val="134"/>
      </rPr>
      <t>体制上解收入</t>
    </r>
  </si>
  <si>
    <r>
      <rPr>
        <sz val="11"/>
        <rFont val="Times New Roman"/>
        <charset val="134"/>
      </rPr>
      <t>    </t>
    </r>
    <r>
      <rPr>
        <sz val="10"/>
        <rFont val="宋体"/>
        <charset val="134"/>
      </rPr>
      <t>专项上解收入</t>
    </r>
  </si>
  <si>
    <r>
      <rPr>
        <sz val="11"/>
        <rFont val="Times New Roman"/>
        <charset val="134"/>
      </rPr>
      <t>  </t>
    </r>
    <r>
      <rPr>
        <sz val="10"/>
        <rFont val="宋体"/>
        <charset val="134"/>
      </rPr>
      <t>（五）上年结转收入</t>
    </r>
  </si>
  <si>
    <r>
      <rPr>
        <sz val="11"/>
        <rFont val="Times New Roman"/>
        <charset val="134"/>
      </rPr>
      <t>    </t>
    </r>
    <r>
      <rPr>
        <sz val="10"/>
        <rFont val="宋体"/>
        <charset val="134"/>
      </rPr>
      <t>上年专项结转</t>
    </r>
  </si>
  <si>
    <r>
      <rPr>
        <sz val="11"/>
        <rFont val="宋体"/>
        <charset val="134"/>
      </rPr>
      <t>上年结转填列</t>
    </r>
    <r>
      <rPr>
        <sz val="11"/>
        <rFont val="Times New Roman"/>
        <charset val="134"/>
      </rPr>
      <t>2021</t>
    </r>
    <r>
      <rPr>
        <sz val="11"/>
        <rFont val="宋体"/>
        <charset val="134"/>
      </rPr>
      <t>年转预算稳定调节基金后的结余数</t>
    </r>
  </si>
  <si>
    <r>
      <rPr>
        <sz val="11"/>
        <rFont val="Times New Roman"/>
        <charset val="134"/>
      </rPr>
      <t>  </t>
    </r>
    <r>
      <rPr>
        <sz val="10"/>
        <rFont val="宋体"/>
        <charset val="134"/>
      </rPr>
      <t>（六）调入资金</t>
    </r>
  </si>
  <si>
    <r>
      <rPr>
        <sz val="11"/>
        <rFont val="Times New Roman"/>
        <charset val="134"/>
      </rPr>
      <t xml:space="preserve">   </t>
    </r>
    <r>
      <rPr>
        <sz val="10"/>
        <rFont val="宋体"/>
        <charset val="134"/>
      </rPr>
      <t>调入一般公共预算资金</t>
    </r>
  </si>
  <si>
    <r>
      <rPr>
        <sz val="11"/>
        <rFont val="Times New Roman"/>
        <charset val="134"/>
      </rPr>
      <t xml:space="preserve">          </t>
    </r>
    <r>
      <rPr>
        <sz val="10"/>
        <rFont val="宋体"/>
        <charset val="134"/>
      </rPr>
      <t>从政府性基金预算调入一般公共预算资金</t>
    </r>
  </si>
  <si>
    <r>
      <rPr>
        <sz val="11"/>
        <rFont val="Times New Roman"/>
        <charset val="134"/>
      </rPr>
      <t xml:space="preserve">          </t>
    </r>
    <r>
      <rPr>
        <sz val="10"/>
        <rFont val="宋体"/>
        <charset val="134"/>
      </rPr>
      <t>从国有资本经营预算调入一般公共预算资金</t>
    </r>
  </si>
  <si>
    <r>
      <rPr>
        <sz val="11"/>
        <rFont val="Times New Roman"/>
        <charset val="134"/>
      </rPr>
      <t xml:space="preserve">          </t>
    </r>
    <r>
      <rPr>
        <sz val="10"/>
        <rFont val="宋体"/>
        <charset val="134"/>
      </rPr>
      <t>从抗疫特别国债调入一般公共预算资金</t>
    </r>
  </si>
  <si>
    <r>
      <rPr>
        <sz val="11"/>
        <rFont val="Times New Roman"/>
        <charset val="134"/>
      </rPr>
      <t xml:space="preserve">          </t>
    </r>
    <r>
      <rPr>
        <sz val="10"/>
        <rFont val="宋体"/>
        <charset val="134"/>
      </rPr>
      <t>从其他资金调入一般公共预算资金</t>
    </r>
  </si>
  <si>
    <r>
      <rPr>
        <sz val="11"/>
        <rFont val="Times New Roman"/>
        <charset val="134"/>
      </rPr>
      <t xml:space="preserve"> </t>
    </r>
    <r>
      <rPr>
        <sz val="10"/>
        <rFont val="宋体"/>
        <charset val="134"/>
      </rPr>
      <t>（七）债务转贷收入</t>
    </r>
  </si>
  <si>
    <r>
      <rPr>
        <sz val="11"/>
        <rFont val="Times New Roman"/>
        <charset val="134"/>
      </rPr>
      <t>    </t>
    </r>
    <r>
      <rPr>
        <sz val="10"/>
        <rFont val="宋体"/>
        <charset val="134"/>
      </rPr>
      <t>地方政府一般债务转贷收入</t>
    </r>
  </si>
  <si>
    <r>
      <rPr>
        <sz val="11"/>
        <rFont val="Times New Roman"/>
        <charset val="134"/>
      </rPr>
      <t>        </t>
    </r>
    <r>
      <rPr>
        <sz val="10"/>
        <rFont val="宋体"/>
        <charset val="134"/>
      </rPr>
      <t>地方政府一般债券转贷收入</t>
    </r>
  </si>
  <si>
    <r>
      <rPr>
        <sz val="11"/>
        <rFont val="Times New Roman"/>
        <charset val="134"/>
      </rPr>
      <t xml:space="preserve">              </t>
    </r>
    <r>
      <rPr>
        <sz val="10"/>
        <rFont val="宋体"/>
        <charset val="134"/>
      </rPr>
      <t>新增债券</t>
    </r>
  </si>
  <si>
    <r>
      <rPr>
        <sz val="11"/>
        <rFont val="Times New Roman"/>
        <charset val="134"/>
      </rPr>
      <t xml:space="preserve">              </t>
    </r>
    <r>
      <rPr>
        <sz val="10"/>
        <rFont val="宋体"/>
        <charset val="134"/>
      </rPr>
      <t>再融资债券</t>
    </r>
  </si>
  <si>
    <r>
      <rPr>
        <sz val="11"/>
        <rFont val="Times New Roman"/>
        <charset val="134"/>
      </rPr>
      <t>        </t>
    </r>
    <r>
      <rPr>
        <sz val="10"/>
        <rFont val="宋体"/>
        <charset val="134"/>
      </rPr>
      <t>地方政府向国际组织借款转贷收入</t>
    </r>
  </si>
  <si>
    <r>
      <rPr>
        <sz val="11"/>
        <rFont val="Times New Roman"/>
        <charset val="134"/>
      </rPr>
      <t>（八）动用预算稳定调节基金</t>
    </r>
  </si>
  <si>
    <r>
      <rPr>
        <sz val="12"/>
        <rFont val="黑体"/>
        <charset val="134"/>
      </rPr>
      <t>附表</t>
    </r>
    <r>
      <rPr>
        <sz val="12"/>
        <rFont val="Times New Roman"/>
        <charset val="134"/>
      </rPr>
      <t>23</t>
    </r>
  </si>
  <si>
    <r>
      <rPr>
        <sz val="20"/>
        <rFont val="方正大标宋简体"/>
        <charset val="134"/>
      </rPr>
      <t>市本级</t>
    </r>
    <r>
      <rPr>
        <sz val="20"/>
        <rFont val="Times New Roman"/>
        <charset val="134"/>
      </rPr>
      <t>2022</t>
    </r>
    <r>
      <rPr>
        <sz val="20"/>
        <rFont val="方正大标宋简体"/>
        <charset val="134"/>
      </rPr>
      <t>年一般公共预算支出明细表</t>
    </r>
  </si>
  <si>
    <r>
      <rPr>
        <sz val="10"/>
        <rFont val="宋体"/>
        <charset val="134"/>
      </rPr>
      <t>单位</t>
    </r>
    <r>
      <rPr>
        <sz val="10"/>
        <rFont val="Times New Roman"/>
        <charset val="134"/>
      </rPr>
      <t>:</t>
    </r>
    <r>
      <rPr>
        <sz val="10"/>
        <rFont val="宋体"/>
        <charset val="134"/>
      </rPr>
      <t>万元</t>
    </r>
  </si>
  <si>
    <t>本级一般公共预算</t>
  </si>
  <si>
    <t>上级转移支付</t>
  </si>
  <si>
    <t>一、市本级地方一般公共预算支出合计</t>
  </si>
  <si>
    <t>一般公共服务支出</t>
  </si>
  <si>
    <t>人大事务</t>
  </si>
  <si>
    <t>行政运行</t>
  </si>
  <si>
    <t>一般行政管理事务</t>
  </si>
  <si>
    <t>人大会议</t>
  </si>
  <si>
    <t>人大立法</t>
  </si>
  <si>
    <t>人大监督</t>
  </si>
  <si>
    <t>代表工作</t>
  </si>
  <si>
    <t>政协事务</t>
  </si>
  <si>
    <t>委员视察</t>
  </si>
  <si>
    <t>参政议政</t>
  </si>
  <si>
    <t>其他政协事务支出</t>
  </si>
  <si>
    <t>政府办公厅（室）及相关机构事务</t>
  </si>
  <si>
    <t>机关服务</t>
  </si>
  <si>
    <t>专项业务及机关事务管理</t>
  </si>
  <si>
    <t>政务公开审批</t>
  </si>
  <si>
    <t>信访事务</t>
  </si>
  <si>
    <t>事业运行</t>
  </si>
  <si>
    <t>其他政府办公厅（室）及相关机构事务支出</t>
  </si>
  <si>
    <t>发展与改革事务</t>
  </si>
  <si>
    <t>统计信息事务</t>
  </si>
  <si>
    <t>专项统计业务</t>
  </si>
  <si>
    <t>专项普查活动</t>
  </si>
  <si>
    <t>统计抽样调查</t>
  </si>
  <si>
    <t>财政事务</t>
  </si>
  <si>
    <t>预算改革业务</t>
  </si>
  <si>
    <t>财政国库业务</t>
  </si>
  <si>
    <t>信息化建设</t>
  </si>
  <si>
    <t>财政委托业务支出</t>
  </si>
  <si>
    <t>其他财政事务支出</t>
  </si>
  <si>
    <t>税收事务</t>
  </si>
  <si>
    <t>审计事务</t>
  </si>
  <si>
    <t>审计业务</t>
  </si>
  <si>
    <t>纪检监察事务</t>
  </si>
  <si>
    <t>大案要案查处</t>
  </si>
  <si>
    <t>派驻派出机构</t>
  </si>
  <si>
    <t>其他纪检监察事务支出</t>
  </si>
  <si>
    <t>商贸事务</t>
  </si>
  <si>
    <t>招商引资</t>
  </si>
  <si>
    <t>民族事务</t>
  </si>
  <si>
    <t>其他民族事务支出</t>
  </si>
  <si>
    <t>港澳台事务</t>
  </si>
  <si>
    <t>台湾事务</t>
  </si>
  <si>
    <t>档案事务</t>
  </si>
  <si>
    <t>档案馆</t>
  </si>
  <si>
    <t>其他档案事务支出</t>
  </si>
  <si>
    <t>民主党派及工商联事务</t>
  </si>
  <si>
    <t>群众团体事务</t>
  </si>
  <si>
    <t>工会事务</t>
  </si>
  <si>
    <t>其他群众团体事务支出</t>
  </si>
  <si>
    <t>党委办公厅（室）及相关机构事务</t>
  </si>
  <si>
    <t>专项业务</t>
  </si>
  <si>
    <t>其他党委办公厅（室）及相关机构事务支出</t>
  </si>
  <si>
    <t>组织事务</t>
  </si>
  <si>
    <t>宣传事务</t>
  </si>
  <si>
    <t>宣传管理</t>
  </si>
  <si>
    <t>其他宣传事务支出</t>
  </si>
  <si>
    <t>统战事务</t>
  </si>
  <si>
    <t>宗教事务</t>
  </si>
  <si>
    <t>华侨事务</t>
  </si>
  <si>
    <t>对外联络事务</t>
  </si>
  <si>
    <t>其他对外联络事务支出</t>
  </si>
  <si>
    <t>网信事务</t>
  </si>
  <si>
    <t>其他网信事务支出</t>
  </si>
  <si>
    <t>市场监督管理事务</t>
  </si>
  <si>
    <t>市场主体管理</t>
  </si>
  <si>
    <t>市场秩序执法</t>
  </si>
  <si>
    <t>药品事务</t>
  </si>
  <si>
    <t>质量安全监管</t>
  </si>
  <si>
    <t>其他市场监督管理事务</t>
  </si>
  <si>
    <t>其他一般公共服务支出</t>
  </si>
  <si>
    <t>国防支出</t>
  </si>
  <si>
    <t>国防动员</t>
  </si>
  <si>
    <t>其他国防动员支出</t>
  </si>
  <si>
    <t>公共安全支出</t>
  </si>
  <si>
    <t>公安</t>
  </si>
  <si>
    <t>执法办案</t>
  </si>
  <si>
    <t>其他公安支出</t>
  </si>
  <si>
    <t>检察</t>
  </si>
  <si>
    <t>其他检察支出</t>
  </si>
  <si>
    <t>司法</t>
  </si>
  <si>
    <t>基层司法业务</t>
  </si>
  <si>
    <t>普法宣传</t>
  </si>
  <si>
    <t>公共法律服务</t>
  </si>
  <si>
    <t>社区矫正</t>
  </si>
  <si>
    <t>法治建设</t>
  </si>
  <si>
    <t>监狱</t>
  </si>
  <si>
    <t>罪犯生活及医疗卫生</t>
  </si>
  <si>
    <t>国家保密</t>
  </si>
  <si>
    <t>保密管理</t>
  </si>
  <si>
    <t>其他公共安全支出</t>
  </si>
  <si>
    <t>国家司法救助支出</t>
  </si>
  <si>
    <t>教育支出</t>
  </si>
  <si>
    <t>教育管理事务</t>
  </si>
  <si>
    <t>其他教育管理事务支出</t>
  </si>
  <si>
    <t>普通教育</t>
  </si>
  <si>
    <t>学前教育</t>
  </si>
  <si>
    <t>高中教育</t>
  </si>
  <si>
    <t>职业教育</t>
  </si>
  <si>
    <t>中等职业教育</t>
  </si>
  <si>
    <t>技校教育</t>
  </si>
  <si>
    <t>高等职业教育</t>
  </si>
  <si>
    <t>进修及培训</t>
  </si>
  <si>
    <t>干部教育</t>
  </si>
  <si>
    <t>其他教育支出</t>
  </si>
  <si>
    <t>科学技术支出</t>
  </si>
  <si>
    <t>科学技术管理事务</t>
  </si>
  <si>
    <t>其他科学技术管理事务支出</t>
  </si>
  <si>
    <t>科技条件与服务</t>
  </si>
  <si>
    <t>技术创新服务体系</t>
  </si>
  <si>
    <t>科学技术普及</t>
  </si>
  <si>
    <t>机构运行</t>
  </si>
  <si>
    <t>科普活动</t>
  </si>
  <si>
    <t>科技重大项目</t>
  </si>
  <si>
    <t>重点研发计划</t>
  </si>
  <si>
    <t>其他科学技术支出</t>
  </si>
  <si>
    <t>科技奖励</t>
  </si>
  <si>
    <t>文化旅游体育与传媒支出</t>
  </si>
  <si>
    <t>文化和旅游</t>
  </si>
  <si>
    <t>图书馆</t>
  </si>
  <si>
    <t>文化活动</t>
  </si>
  <si>
    <t>文化和旅游交流与合作</t>
  </si>
  <si>
    <t>文化创作与保护</t>
  </si>
  <si>
    <t>文化和旅游市场管理</t>
  </si>
  <si>
    <t>文物</t>
  </si>
  <si>
    <t>文物保护</t>
  </si>
  <si>
    <t>博物馆</t>
  </si>
  <si>
    <t>体育</t>
  </si>
  <si>
    <t>群众体育</t>
  </si>
  <si>
    <t>新闻出版电影</t>
  </si>
  <si>
    <t>新闻通讯</t>
  </si>
  <si>
    <t>出版发行</t>
  </si>
  <si>
    <t>广播电视</t>
  </si>
  <si>
    <t>传输发射</t>
  </si>
  <si>
    <t>广播电视事务</t>
  </si>
  <si>
    <t>其他广播电视支出</t>
  </si>
  <si>
    <t>旅游发展基金支出</t>
  </si>
  <si>
    <t>地方旅游开发项目补助</t>
  </si>
  <si>
    <t>其他文化旅游体育与传媒支出</t>
  </si>
  <si>
    <t>文化产业发展专项支出</t>
  </si>
  <si>
    <t>社会保障和就业支出</t>
  </si>
  <si>
    <t>人力资源和社会保障管理事务</t>
  </si>
  <si>
    <t>劳动保障监察</t>
  </si>
  <si>
    <t>就业管理事务</t>
  </si>
  <si>
    <t>社会保险经办机构</t>
  </si>
  <si>
    <t>公共就业服务和职业技能鉴定机构</t>
  </si>
  <si>
    <t>劳动人事争议调解仲裁</t>
  </si>
  <si>
    <t>引进人才费用</t>
  </si>
  <si>
    <t>其他人力资源和社会保障管理事务支出</t>
  </si>
  <si>
    <t>民政管理事务</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</si>
  <si>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</si>
  <si>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</si>
  <si>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</si>
  <si>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</si>
  <si>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</si>
  <si>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</si>
  <si>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</si>
  <si>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企业改革补助</t>
  </si>
  <si>
    <t>企业关闭破产补助</t>
  </si>
  <si>
    <t>就业补助</t>
  </si>
  <si>
    <t>其他就业补助支出</t>
  </si>
  <si>
    <t>抚恤</t>
  </si>
  <si>
    <t>伤残抚恤</t>
  </si>
  <si>
    <t>义务兵优待</t>
  </si>
  <si>
    <t>其他优抚支出</t>
  </si>
  <si>
    <t>退役安置</t>
  </si>
  <si>
    <t>军队移交政府的离退休人员安置</t>
  </si>
  <si>
    <t>军队移交政府离退休干部管理机构</t>
  </si>
  <si>
    <t>军队转业干部安置</t>
  </si>
  <si>
    <t>其他退役安置支出</t>
  </si>
  <si>
    <t>社会福利</t>
  </si>
  <si>
    <t>儿童福利</t>
  </si>
  <si>
    <t>老年福利</t>
  </si>
  <si>
    <t>殡葬</t>
  </si>
  <si>
    <t>社会福利事业单位</t>
  </si>
  <si>
    <t>养老服务</t>
  </si>
  <si>
    <t>残疾人事业</t>
  </si>
  <si>
    <t>残疾人康复</t>
  </si>
  <si>
    <t>残疾人就业</t>
  </si>
  <si>
    <t>其他残疾人事业支出</t>
  </si>
  <si>
    <t>红十字事业</t>
  </si>
  <si>
    <t>其他红十字事业支出</t>
  </si>
  <si>
    <t>临时救助</t>
  </si>
  <si>
    <t>临时救助支出</t>
  </si>
  <si>
    <t>流浪乞讨人员救助支出</t>
  </si>
  <si>
    <t>退役军人管理事务</t>
  </si>
  <si>
    <t>拥军优属</t>
  </si>
  <si>
    <t>其他退役军人事务管理支出</t>
  </si>
  <si>
    <t>其他社会保障和就业支出</t>
  </si>
  <si>
    <t>卫生健康支出</t>
  </si>
  <si>
    <t>卫生健康管理事务</t>
  </si>
  <si>
    <t>其他卫生健康管理事务支出</t>
  </si>
  <si>
    <t>公立医院</t>
  </si>
  <si>
    <t>综合医院</t>
  </si>
  <si>
    <t>中医（民族）医院</t>
  </si>
  <si>
    <t>妇幼保健医院</t>
  </si>
  <si>
    <t>其他公立医院支出</t>
  </si>
  <si>
    <t>公共卫生</t>
  </si>
  <si>
    <t>疾病预防控制机构</t>
  </si>
  <si>
    <t>卫生监督机构</t>
  </si>
  <si>
    <t>应急救治机构</t>
  </si>
  <si>
    <t>采供血机构</t>
  </si>
  <si>
    <t>基本公共卫生服务</t>
  </si>
  <si>
    <t>重大公共卫生服务</t>
  </si>
  <si>
    <t>其他公共卫生支出</t>
  </si>
  <si>
    <t>中医药</t>
  </si>
  <si>
    <t>中医（民族医）药专项</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</si>
  <si>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</si>
  <si>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</si>
  <si>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</si>
  <si>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</si>
  <si>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</si>
  <si>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</si>
  <si>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</si>
  <si>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</si>
  <si>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</si>
  <si>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</si>
  <si>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财政对城乡居民基本医疗保险基金的补助</t>
  </si>
  <si>
    <t>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</si>
  <si>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</si>
  <si>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</si>
  <si>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</si>
  <si>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</si>
  <si>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</si>
  <si>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</si>
  <si>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</si>
  <si>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</si>
  <si>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</si>
  <si>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</si>
  <si>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其他卫生健康支出</t>
  </si>
  <si>
    <t>节能环保支出</t>
  </si>
  <si>
    <t>环境保护管理事务</t>
  </si>
  <si>
    <t>其他环境保护管理事务支出</t>
  </si>
  <si>
    <t>环境监测与监察</t>
  </si>
  <si>
    <t>其他环境监测与监察支出</t>
  </si>
  <si>
    <t>污染防治</t>
  </si>
  <si>
    <t>大气</t>
  </si>
  <si>
    <t>水体</t>
  </si>
  <si>
    <t>其他污染防治支出</t>
  </si>
  <si>
    <t>能源节约利用</t>
  </si>
  <si>
    <t>污染减排</t>
  </si>
  <si>
    <t>减排专项支出</t>
  </si>
  <si>
    <t>城乡社区支出</t>
  </si>
  <si>
    <t>城乡社区管理事务</t>
  </si>
  <si>
    <t>城管执法</t>
  </si>
  <si>
    <t>住宅建设与房地产市场监管</t>
  </si>
  <si>
    <t>其他城乡社区管理事务支出</t>
  </si>
  <si>
    <t>城乡社区规划与管理</t>
  </si>
  <si>
    <t>城乡社区公共设施</t>
  </si>
  <si>
    <t>其他城乡社区公共设施支出</t>
  </si>
  <si>
    <t>城乡社区环境卫生</t>
  </si>
  <si>
    <t>建设市场管理与监督</t>
  </si>
  <si>
    <t>其他城乡社区支出</t>
  </si>
  <si>
    <t>农林水支出</t>
  </si>
  <si>
    <t>农业农村</t>
  </si>
  <si>
    <t>科技转化与推广服务</t>
  </si>
  <si>
    <t>病虫害控制</t>
  </si>
  <si>
    <t>农产品质量安全</t>
  </si>
  <si>
    <t>执法监管</t>
  </si>
  <si>
    <t>行业业务管理</t>
  </si>
  <si>
    <t>其他农业农村支出</t>
  </si>
  <si>
    <t>林业和草原</t>
  </si>
  <si>
    <t>事业机构</t>
  </si>
  <si>
    <t>森林资源培育</t>
  </si>
  <si>
    <t>技术推广与转化</t>
  </si>
  <si>
    <t>森林资源管理</t>
  </si>
  <si>
    <t>林业草原防灾减灾</t>
  </si>
  <si>
    <t>水利</t>
  </si>
  <si>
    <t>水利行业业务管理</t>
  </si>
  <si>
    <t>水利工程建设</t>
  </si>
  <si>
    <t>水利工程运行与维护</t>
  </si>
  <si>
    <t>水利执法监督</t>
  </si>
  <si>
    <t>水文测报</t>
  </si>
  <si>
    <t>防汛</t>
  </si>
  <si>
    <t>水利技术推广</t>
  </si>
  <si>
    <t>大中型水库移民后期扶持专项支出</t>
  </si>
  <si>
    <t>水利建设征地及移民支出</t>
  </si>
  <si>
    <t>巩固脱贫衔接乡村振兴</t>
  </si>
  <si>
    <t>农村综合改革</t>
  </si>
  <si>
    <t>其他农村综合改革支出</t>
  </si>
  <si>
    <t>普惠金融发展支出</t>
  </si>
  <si>
    <t>创业担保货款贴息及奖补</t>
  </si>
  <si>
    <t>其他农林水支出</t>
  </si>
  <si>
    <t>交通运输支出</t>
  </si>
  <si>
    <t>公路水路运输</t>
  </si>
  <si>
    <t>公路建设</t>
  </si>
  <si>
    <t>公路和运输安全</t>
  </si>
  <si>
    <t>公路运输管理</t>
  </si>
  <si>
    <t>水路运输管理支出</t>
  </si>
  <si>
    <t>其他公路水路运输支出</t>
  </si>
  <si>
    <t>邮政业支出</t>
  </si>
  <si>
    <t>行业监管</t>
  </si>
  <si>
    <t>其他交通运输支出</t>
  </si>
  <si>
    <t>资源勘探工业信息等支出</t>
  </si>
  <si>
    <t>制造业</t>
  </si>
  <si>
    <t>其他制造业支出</t>
  </si>
  <si>
    <t>工业和信息产业监管</t>
  </si>
  <si>
    <t>国有资产监管</t>
  </si>
  <si>
    <t>支持中小企业发展和管理支出</t>
  </si>
  <si>
    <t>中小企业发展专项</t>
  </si>
  <si>
    <t>商业服务业等支出</t>
  </si>
  <si>
    <t>商业流通事务</t>
  </si>
  <si>
    <t>其他商业流通事务支出</t>
  </si>
  <si>
    <t>涉外发展服务支出</t>
  </si>
  <si>
    <t>其他涉外发展服务支出</t>
  </si>
  <si>
    <t>其他商业服务业等支出</t>
  </si>
  <si>
    <t>金融支出</t>
  </si>
  <si>
    <t>其他金融支出</t>
  </si>
  <si>
    <t>援助其他地区支出</t>
  </si>
  <si>
    <t>一般公共服务</t>
  </si>
  <si>
    <t>自然资源海洋气象等支出</t>
  </si>
  <si>
    <t>自然资源事务</t>
  </si>
  <si>
    <t>基础测绘与地理信息监管</t>
  </si>
  <si>
    <t>其他自然资源事务支出</t>
  </si>
  <si>
    <t>气象事务</t>
  </si>
  <si>
    <t>气象装备保障维护</t>
  </si>
  <si>
    <t>其他气象事务支出</t>
  </si>
  <si>
    <t>住房保障支出</t>
  </si>
  <si>
    <t>保障性安居工程支出</t>
  </si>
  <si>
    <t>公共租赁住房</t>
  </si>
  <si>
    <t>保障性住房租金补贴</t>
  </si>
  <si>
    <t>老旧小区改造</t>
  </si>
  <si>
    <t>其他保障性安居工程支出</t>
  </si>
  <si>
    <t>住房改革支出</t>
  </si>
  <si>
    <t>住房公积金</t>
  </si>
  <si>
    <t>提租补贴</t>
  </si>
  <si>
    <t>城乡社区住宅</t>
  </si>
  <si>
    <t>住房公积金管理</t>
  </si>
  <si>
    <t>粮油物资储备支出</t>
  </si>
  <si>
    <t>粮油物资事务</t>
  </si>
  <si>
    <t>粮食财务挂账利息补贴</t>
  </si>
  <si>
    <t>粮油储备</t>
  </si>
  <si>
    <t>储备粮油补贴</t>
  </si>
  <si>
    <t>储备粮（油）库建设</t>
  </si>
  <si>
    <t>灾害防治及应急管理支出</t>
  </si>
  <si>
    <t>应急管理事务</t>
  </si>
  <si>
    <t>灾害风险防治</t>
  </si>
  <si>
    <t>安全监管</t>
  </si>
  <si>
    <t>应急管理</t>
  </si>
  <si>
    <t>消防救援事务</t>
  </si>
  <si>
    <t>消防应急救援</t>
  </si>
  <si>
    <t>自然灾害防治</t>
  </si>
  <si>
    <t>地质灾害防治</t>
  </si>
  <si>
    <t>自然灾害救灾及恢复重建支出</t>
  </si>
  <si>
    <t>自然灾害救灾补助</t>
  </si>
  <si>
    <t>预备费</t>
  </si>
  <si>
    <t>其他支出</t>
  </si>
  <si>
    <t>年初预留</t>
  </si>
  <si>
    <t>债务付息支出</t>
  </si>
  <si>
    <t>地方政府一般债务付息支出</t>
  </si>
  <si>
    <t>地方政府一般债券付息支出</t>
  </si>
  <si>
    <t>债务发行费用支出</t>
  </si>
  <si>
    <t>地方政府一般债务发行费用支出</t>
  </si>
  <si>
    <t>二、转移性支出合计</t>
  </si>
  <si>
    <r>
      <rPr>
        <sz val="10"/>
        <rFont val="Times New Roman"/>
        <charset val="134"/>
      </rPr>
      <t xml:space="preserve">  </t>
    </r>
    <r>
      <rPr>
        <sz val="10"/>
        <rFont val="宋体"/>
        <charset val="134"/>
      </rPr>
      <t>一般性转移支付</t>
    </r>
  </si>
  <si>
    <r>
      <rPr>
        <sz val="10"/>
        <rFont val="Times New Roman"/>
        <charset val="134"/>
      </rPr>
      <t xml:space="preserve">    </t>
    </r>
    <r>
      <rPr>
        <sz val="10"/>
        <rFont val="宋体"/>
        <charset val="134"/>
      </rPr>
      <t>固定数额补助支出</t>
    </r>
  </si>
  <si>
    <r>
      <rPr>
        <sz val="10"/>
        <rFont val="Times New Roman"/>
        <charset val="134"/>
      </rPr>
      <t xml:space="preserve">  </t>
    </r>
    <r>
      <rPr>
        <sz val="10"/>
        <rFont val="宋体"/>
        <charset val="134"/>
      </rPr>
      <t>专项转移支付</t>
    </r>
  </si>
  <si>
    <r>
      <rPr>
        <sz val="10"/>
        <rFont val="Times New Roman"/>
        <charset val="134"/>
      </rPr>
      <t xml:space="preserve">    </t>
    </r>
    <r>
      <rPr>
        <sz val="10"/>
        <rFont val="宋体"/>
        <charset val="134"/>
      </rPr>
      <t>公共安全（专项转移支付）</t>
    </r>
  </si>
  <si>
    <r>
      <rPr>
        <sz val="10"/>
        <rFont val="Times New Roman"/>
        <charset val="134"/>
      </rPr>
      <t xml:space="preserve">    </t>
    </r>
    <r>
      <rPr>
        <sz val="10"/>
        <rFont val="宋体"/>
        <charset val="134"/>
      </rPr>
      <t>社会保障和就业（专项转移支付）</t>
    </r>
  </si>
  <si>
    <r>
      <rPr>
        <sz val="10"/>
        <rFont val="Times New Roman"/>
        <charset val="134"/>
      </rPr>
      <t xml:space="preserve">    </t>
    </r>
    <r>
      <rPr>
        <sz val="10"/>
        <rFont val="宋体"/>
        <charset val="134"/>
      </rPr>
      <t>城乡社区（专项转移支付）</t>
    </r>
  </si>
  <si>
    <r>
      <rPr>
        <sz val="10"/>
        <rFont val="Times New Roman"/>
        <charset val="134"/>
      </rPr>
      <t xml:space="preserve">    </t>
    </r>
    <r>
      <rPr>
        <sz val="10"/>
        <rFont val="宋体"/>
        <charset val="134"/>
      </rPr>
      <t>农林水（专项转移支付）</t>
    </r>
  </si>
  <si>
    <r>
      <rPr>
        <sz val="10"/>
        <rFont val="Times New Roman"/>
        <charset val="134"/>
      </rPr>
      <t xml:space="preserve">    </t>
    </r>
    <r>
      <rPr>
        <sz val="10"/>
        <rFont val="宋体"/>
        <charset val="134"/>
      </rPr>
      <t>其他支出（专项转移支付）</t>
    </r>
  </si>
  <si>
    <r>
      <rPr>
        <sz val="10"/>
        <rFont val="Times New Roman"/>
        <charset val="134"/>
      </rPr>
      <t xml:space="preserve">  </t>
    </r>
    <r>
      <rPr>
        <sz val="10"/>
        <rFont val="宋体"/>
        <charset val="134"/>
      </rPr>
      <t>上解支出</t>
    </r>
  </si>
  <si>
    <r>
      <rPr>
        <sz val="10"/>
        <rFont val="Times New Roman"/>
        <charset val="134"/>
      </rPr>
      <t xml:space="preserve">    </t>
    </r>
    <r>
      <rPr>
        <sz val="10"/>
        <rFont val="宋体"/>
        <charset val="134"/>
      </rPr>
      <t>体制上解支出</t>
    </r>
  </si>
  <si>
    <t>年终结余</t>
  </si>
  <si>
    <r>
      <rPr>
        <sz val="10"/>
        <rFont val="Times New Roman"/>
        <charset val="134"/>
      </rPr>
      <t xml:space="preserve">    </t>
    </r>
    <r>
      <rPr>
        <sz val="10"/>
        <rFont val="宋体"/>
        <charset val="134"/>
      </rPr>
      <t>一般公共预算年终结余</t>
    </r>
  </si>
  <si>
    <r>
      <rPr>
        <sz val="10"/>
        <rFont val="Times New Roman"/>
        <charset val="134"/>
      </rPr>
      <t xml:space="preserve">  </t>
    </r>
    <r>
      <rPr>
        <sz val="10"/>
        <rFont val="宋体"/>
        <charset val="134"/>
      </rPr>
      <t>地方政府一般债务还本支出</t>
    </r>
  </si>
  <si>
    <r>
      <rPr>
        <sz val="10"/>
        <rFont val="Times New Roman"/>
        <charset val="134"/>
      </rPr>
      <t xml:space="preserve">    </t>
    </r>
    <r>
      <rPr>
        <sz val="10"/>
        <rFont val="宋体"/>
        <charset val="134"/>
      </rPr>
      <t>地方政府一般债券还本支出</t>
    </r>
  </si>
  <si>
    <t>支出总计</t>
  </si>
  <si>
    <r>
      <rPr>
        <sz val="12"/>
        <rFont val="黑体"/>
        <charset val="134"/>
      </rPr>
      <t>附表</t>
    </r>
    <r>
      <rPr>
        <sz val="12"/>
        <rFont val="Times New Roman"/>
        <charset val="134"/>
      </rPr>
      <t>24</t>
    </r>
  </si>
  <si>
    <r>
      <rPr>
        <sz val="20"/>
        <rFont val="方正大标宋简体"/>
        <charset val="134"/>
      </rPr>
      <t>市本级</t>
    </r>
    <r>
      <rPr>
        <sz val="20"/>
        <rFont val="Times New Roman"/>
        <charset val="134"/>
      </rPr>
      <t>2022</t>
    </r>
    <r>
      <rPr>
        <sz val="20"/>
        <rFont val="方正大标宋简体"/>
        <charset val="134"/>
      </rPr>
      <t>年一般公共预算支出政府经济分类情况表</t>
    </r>
  </si>
  <si>
    <t>功能科目类名称</t>
  </si>
  <si>
    <t>总计</t>
  </si>
  <si>
    <t>机关工资福利支出</t>
  </si>
  <si>
    <t>机关商品和服务支出</t>
  </si>
  <si>
    <t>机关资本性支出（一）</t>
  </si>
  <si>
    <t>机关资本性支出（二）</t>
  </si>
  <si>
    <t>对事业单位经常性补助</t>
  </si>
  <si>
    <t>对事业单位资本性补助</t>
  </si>
  <si>
    <t>对企业补助</t>
  </si>
  <si>
    <t>对个人和家庭的补助</t>
  </si>
  <si>
    <t>对社会保障基金补助</t>
  </si>
  <si>
    <t>债务利息及费用支出</t>
  </si>
  <si>
    <t>预备费及预留</t>
  </si>
  <si>
    <t>合计</t>
  </si>
  <si>
    <r>
      <rPr>
        <sz val="12"/>
        <rFont val="黑体"/>
        <charset val="134"/>
      </rPr>
      <t>附表</t>
    </r>
    <r>
      <rPr>
        <sz val="12"/>
        <rFont val="Times New Roman"/>
        <charset val="134"/>
      </rPr>
      <t>25</t>
    </r>
  </si>
  <si>
    <r>
      <rPr>
        <sz val="20"/>
        <rFont val="方正大标宋简体"/>
        <charset val="134"/>
      </rPr>
      <t>市本级</t>
    </r>
    <r>
      <rPr>
        <sz val="20"/>
        <rFont val="Times New Roman"/>
        <charset val="134"/>
      </rPr>
      <t>2022</t>
    </r>
    <r>
      <rPr>
        <sz val="20"/>
        <rFont val="方正大标宋简体"/>
        <charset val="134"/>
      </rPr>
      <t>年一般公共预算基本支出表</t>
    </r>
  </si>
  <si>
    <t>市本级2022年一般公共预算基本支出表</t>
  </si>
  <si>
    <t>支出经济分类</t>
  </si>
  <si>
    <t>政府支出经济分类</t>
  </si>
  <si>
    <t>人员支出</t>
  </si>
  <si>
    <t>公用支出</t>
  </si>
  <si>
    <t>预算支出</t>
  </si>
  <si>
    <t>301</t>
  </si>
  <si>
    <t>工资福利支出</t>
  </si>
  <si>
    <t>30101</t>
  </si>
  <si>
    <t>基本工资</t>
  </si>
  <si>
    <t>工资奖金津补贴</t>
  </si>
  <si>
    <t>30102</t>
  </si>
  <si>
    <t>津贴补贴</t>
  </si>
  <si>
    <t>社会保障缴费</t>
  </si>
  <si>
    <t>30103</t>
  </si>
  <si>
    <t>奖金</t>
  </si>
  <si>
    <t>30107</t>
  </si>
  <si>
    <t>绩效工资</t>
  </si>
  <si>
    <t xml:space="preserve">  其他工资福利支出</t>
  </si>
  <si>
    <t>30108</t>
  </si>
  <si>
    <t>机关事业单位基本养老保险缴费</t>
  </si>
  <si>
    <t>30109</t>
  </si>
  <si>
    <t>职业年金缴费</t>
  </si>
  <si>
    <t>办公经费</t>
  </si>
  <si>
    <t>30110</t>
  </si>
  <si>
    <t>职工基本医疗保险缴费</t>
  </si>
  <si>
    <t xml:space="preserve">  会议费</t>
  </si>
  <si>
    <t>30111</t>
  </si>
  <si>
    <t>公务员医疗补助缴费</t>
  </si>
  <si>
    <t>培训费</t>
  </si>
  <si>
    <t>30112</t>
  </si>
  <si>
    <t>其他社会保障缴费</t>
  </si>
  <si>
    <t>专用材料购置费</t>
  </si>
  <si>
    <t>30113</t>
  </si>
  <si>
    <t>委托业务费</t>
  </si>
  <si>
    <t>30199</t>
  </si>
  <si>
    <t>其他工资福利支出</t>
  </si>
  <si>
    <t xml:space="preserve">  公务接待费</t>
  </si>
  <si>
    <t>302</t>
  </si>
  <si>
    <t>商品和服务支出</t>
  </si>
  <si>
    <r>
      <rPr>
        <sz val="11"/>
        <rFont val="Times New Roman"/>
        <charset val="134"/>
      </rPr>
      <t xml:space="preserve">  </t>
    </r>
    <r>
      <rPr>
        <sz val="11"/>
        <rFont val="宋体"/>
        <charset val="134"/>
      </rPr>
      <t>因公出国（境）费用</t>
    </r>
  </si>
  <si>
    <t>30201</t>
  </si>
  <si>
    <t>办公费</t>
  </si>
  <si>
    <t>公务用车运行维护费</t>
  </si>
  <si>
    <t>30202</t>
  </si>
  <si>
    <t>印刷费</t>
  </si>
  <si>
    <r>
      <rPr>
        <sz val="11"/>
        <rFont val="Times New Roman"/>
        <charset val="134"/>
      </rPr>
      <t xml:space="preserve">  </t>
    </r>
    <r>
      <rPr>
        <sz val="11"/>
        <rFont val="宋体"/>
        <charset val="134"/>
      </rPr>
      <t>维修</t>
    </r>
    <r>
      <rPr>
        <sz val="11"/>
        <rFont val="Times New Roman"/>
        <charset val="134"/>
      </rPr>
      <t>(</t>
    </r>
    <r>
      <rPr>
        <sz val="11"/>
        <rFont val="宋体"/>
        <charset val="134"/>
      </rPr>
      <t>护</t>
    </r>
    <r>
      <rPr>
        <sz val="11"/>
        <rFont val="Times New Roman"/>
        <charset val="134"/>
      </rPr>
      <t>)</t>
    </r>
    <r>
      <rPr>
        <sz val="11"/>
        <rFont val="宋体"/>
        <charset val="134"/>
      </rPr>
      <t>费</t>
    </r>
  </si>
  <si>
    <t>30203</t>
  </si>
  <si>
    <t>咨询费</t>
  </si>
  <si>
    <t>其他商品和服务支出</t>
  </si>
  <si>
    <t>30204</t>
  </si>
  <si>
    <t>手续费</t>
  </si>
  <si>
    <t>30205</t>
  </si>
  <si>
    <t>水费</t>
  </si>
  <si>
    <t>设备购置</t>
  </si>
  <si>
    <t>30206</t>
  </si>
  <si>
    <t>电费</t>
  </si>
  <si>
    <t>30207</t>
  </si>
  <si>
    <t>邮电费</t>
  </si>
  <si>
    <t>30208</t>
  </si>
  <si>
    <t>取暖费</t>
  </si>
  <si>
    <t>30209</t>
  </si>
  <si>
    <t>物业管理费</t>
  </si>
  <si>
    <t>其他对事业单位补助</t>
  </si>
  <si>
    <t>30211</t>
  </si>
  <si>
    <t>差旅费</t>
  </si>
  <si>
    <t>30212</t>
  </si>
  <si>
    <t>因公出国（境）费用</t>
  </si>
  <si>
    <t>资本性支出（一）</t>
  </si>
  <si>
    <t>30213</t>
  </si>
  <si>
    <t>维修（护）费</t>
  </si>
  <si>
    <t>30214</t>
  </si>
  <si>
    <t>租赁费</t>
  </si>
  <si>
    <t>社会福利和救助</t>
  </si>
  <si>
    <t>30215</t>
  </si>
  <si>
    <t>会议费</t>
  </si>
  <si>
    <t>助学金</t>
  </si>
  <si>
    <t>30216</t>
  </si>
  <si>
    <t>离退休费</t>
  </si>
  <si>
    <t>30217</t>
  </si>
  <si>
    <t>公务接待费</t>
  </si>
  <si>
    <t>其他对个人和家庭的补助</t>
  </si>
  <si>
    <t>30218</t>
  </si>
  <si>
    <t>专用材料费</t>
  </si>
  <si>
    <t>30224</t>
  </si>
  <si>
    <t>被装购置费</t>
  </si>
  <si>
    <t>30225</t>
  </si>
  <si>
    <t>专用燃料费</t>
  </si>
  <si>
    <t>30226</t>
  </si>
  <si>
    <t>劳务费</t>
  </si>
  <si>
    <t>30227</t>
  </si>
  <si>
    <t>30228</t>
  </si>
  <si>
    <t>工会经费</t>
  </si>
  <si>
    <t>30229</t>
  </si>
  <si>
    <t>福利费</t>
  </si>
  <si>
    <t>30231</t>
  </si>
  <si>
    <t>30239</t>
  </si>
  <si>
    <t>其他交通费用</t>
  </si>
  <si>
    <t>30240</t>
  </si>
  <si>
    <t>税金及附加费用</t>
  </si>
  <si>
    <t>30299</t>
  </si>
  <si>
    <t>303</t>
  </si>
  <si>
    <t>30301</t>
  </si>
  <si>
    <t>离休费</t>
  </si>
  <si>
    <t>30302</t>
  </si>
  <si>
    <t>退休费</t>
  </si>
  <si>
    <t>30307</t>
  </si>
  <si>
    <t>医疗费补助</t>
  </si>
  <si>
    <t>30399</t>
  </si>
  <si>
    <t>310</t>
  </si>
  <si>
    <t>资本性支出</t>
  </si>
  <si>
    <t>31002</t>
  </si>
  <si>
    <t>办公设备购置</t>
  </si>
  <si>
    <r>
      <rPr>
        <sz val="12"/>
        <rFont val="黑体"/>
        <charset val="134"/>
      </rPr>
      <t>附表</t>
    </r>
    <r>
      <rPr>
        <sz val="12"/>
        <rFont val="Times New Roman"/>
        <charset val="134"/>
      </rPr>
      <t>26</t>
    </r>
  </si>
  <si>
    <r>
      <rPr>
        <sz val="20"/>
        <rFont val="方正大标宋简体"/>
        <charset val="134"/>
      </rPr>
      <t>全市</t>
    </r>
    <r>
      <rPr>
        <sz val="20"/>
        <rFont val="Times New Roman"/>
        <charset val="134"/>
      </rPr>
      <t>2022</t>
    </r>
    <r>
      <rPr>
        <sz val="20"/>
        <rFont val="方正大标宋简体"/>
        <charset val="134"/>
      </rPr>
      <t>年地方政府一般债务限额表</t>
    </r>
  </si>
  <si>
    <t xml:space="preserve">                                                                                                   </t>
  </si>
  <si>
    <r>
      <rPr>
        <sz val="12"/>
        <rFont val="Times New Roman"/>
        <charset val="134"/>
      </rPr>
      <t xml:space="preserve">   </t>
    </r>
    <r>
      <rPr>
        <sz val="12"/>
        <rFont val="宋体"/>
        <charset val="134"/>
      </rPr>
      <t>单位：万元</t>
    </r>
  </si>
  <si>
    <r>
      <rPr>
        <sz val="11"/>
        <rFont val="黑体"/>
        <charset val="134"/>
      </rPr>
      <t>地</t>
    </r>
    <r>
      <rPr>
        <sz val="11"/>
        <rFont val="Times New Roman"/>
        <charset val="134"/>
      </rPr>
      <t xml:space="preserve"> </t>
    </r>
    <r>
      <rPr>
        <sz val="11"/>
        <rFont val="黑体"/>
        <charset val="134"/>
      </rPr>
      <t>区</t>
    </r>
  </si>
  <si>
    <t>一般债务</t>
  </si>
  <si>
    <r>
      <rPr>
        <sz val="11"/>
        <rFont val="黑体"/>
        <charset val="134"/>
      </rPr>
      <t>余额</t>
    </r>
  </si>
  <si>
    <r>
      <rPr>
        <sz val="11"/>
        <rFont val="黑体"/>
        <charset val="134"/>
      </rPr>
      <t>限额</t>
    </r>
  </si>
  <si>
    <r>
      <rPr>
        <sz val="11"/>
        <rFont val="Times New Roman"/>
        <charset val="134"/>
      </rPr>
      <t xml:space="preserve">  </t>
    </r>
    <r>
      <rPr>
        <sz val="11"/>
        <rFont val="宋体"/>
        <charset val="134"/>
      </rPr>
      <t>随州市</t>
    </r>
  </si>
  <si>
    <r>
      <rPr>
        <sz val="11"/>
        <rFont val="Times New Roman"/>
        <charset val="134"/>
      </rPr>
      <t xml:space="preserve">    </t>
    </r>
    <r>
      <rPr>
        <sz val="11"/>
        <rFont val="宋体"/>
        <charset val="134"/>
      </rPr>
      <t>随州市本级</t>
    </r>
  </si>
  <si>
    <r>
      <rPr>
        <sz val="11"/>
        <rFont val="Times New Roman"/>
        <charset val="134"/>
      </rPr>
      <t xml:space="preserve">    </t>
    </r>
    <r>
      <rPr>
        <sz val="11"/>
        <rFont val="宋体"/>
        <charset val="134"/>
      </rPr>
      <t>曾都区</t>
    </r>
  </si>
  <si>
    <r>
      <rPr>
        <sz val="11"/>
        <rFont val="Times New Roman"/>
        <charset val="134"/>
      </rPr>
      <t xml:space="preserve">    </t>
    </r>
    <r>
      <rPr>
        <sz val="11"/>
        <rFont val="宋体"/>
        <charset val="134"/>
      </rPr>
      <t>随县</t>
    </r>
  </si>
  <si>
    <r>
      <rPr>
        <sz val="11"/>
        <rFont val="Times New Roman"/>
        <charset val="134"/>
      </rPr>
      <t xml:space="preserve">    </t>
    </r>
    <r>
      <rPr>
        <sz val="11"/>
        <rFont val="宋体"/>
        <charset val="134"/>
      </rPr>
      <t>广水市</t>
    </r>
  </si>
  <si>
    <r>
      <rPr>
        <sz val="11"/>
        <rFont val="宋体"/>
        <charset val="134"/>
      </rPr>
      <t>备注：省财政厅暂未下达</t>
    </r>
    <r>
      <rPr>
        <sz val="11"/>
        <rFont val="Times New Roman"/>
        <charset val="134"/>
      </rPr>
      <t>2022</t>
    </r>
    <r>
      <rPr>
        <sz val="11"/>
        <rFont val="宋体"/>
        <charset val="134"/>
      </rPr>
      <t>年限额，此数据为</t>
    </r>
    <r>
      <rPr>
        <sz val="11"/>
        <rFont val="Times New Roman"/>
        <charset val="134"/>
      </rPr>
      <t>2021</t>
    </r>
    <r>
      <rPr>
        <sz val="11"/>
        <rFont val="宋体"/>
        <charset val="134"/>
      </rPr>
      <t>年限额</t>
    </r>
  </si>
  <si>
    <r>
      <rPr>
        <sz val="12"/>
        <rFont val="黑体"/>
        <charset val="134"/>
      </rPr>
      <t>附表</t>
    </r>
    <r>
      <rPr>
        <sz val="12"/>
        <rFont val="Times New Roman"/>
        <charset val="134"/>
      </rPr>
      <t>27</t>
    </r>
  </si>
  <si>
    <r>
      <rPr>
        <sz val="20"/>
        <rFont val="方正大标宋简体"/>
        <charset val="134"/>
      </rPr>
      <t>市本级</t>
    </r>
    <r>
      <rPr>
        <sz val="20"/>
        <rFont val="Times New Roman"/>
        <charset val="134"/>
      </rPr>
      <t>2022</t>
    </r>
    <r>
      <rPr>
        <sz val="20"/>
        <rFont val="方正大标宋简体"/>
        <charset val="134"/>
      </rPr>
      <t>年一般公共预算对下专项转移支付情况表</t>
    </r>
  </si>
  <si>
    <t>对下专项</t>
  </si>
  <si>
    <t>小  计</t>
  </si>
  <si>
    <t>分地区情况</t>
  </si>
  <si>
    <t>曾都区</t>
  </si>
  <si>
    <t>高新区</t>
  </si>
  <si>
    <t>大洪山</t>
  </si>
  <si>
    <t>广水</t>
  </si>
  <si>
    <t>随县</t>
  </si>
  <si>
    <r>
      <rPr>
        <sz val="10"/>
        <rFont val="宋体"/>
        <charset val="134"/>
      </rPr>
      <t>网格化管理</t>
    </r>
  </si>
  <si>
    <r>
      <rPr>
        <sz val="10"/>
        <rFont val="宋体"/>
        <charset val="134"/>
      </rPr>
      <t>城区主街道环卫市场化改革</t>
    </r>
  </si>
  <si>
    <r>
      <rPr>
        <sz val="10"/>
        <rFont val="宋体"/>
        <charset val="134"/>
      </rPr>
      <t>城区治安防控体系建设</t>
    </r>
  </si>
  <si>
    <t>乡村振兴专项经费</t>
  </si>
  <si>
    <t>红色物业奖补</t>
  </si>
  <si>
    <t>社区工作者薪酬保障</t>
  </si>
  <si>
    <r>
      <rPr>
        <sz val="10"/>
        <rFont val="宋体"/>
        <charset val="134"/>
      </rPr>
      <t>区县补助</t>
    </r>
  </si>
  <si>
    <r>
      <rPr>
        <sz val="12"/>
        <rFont val="黑体"/>
        <charset val="134"/>
      </rPr>
      <t>附表</t>
    </r>
    <r>
      <rPr>
        <sz val="12"/>
        <rFont val="Times New Roman"/>
        <charset val="134"/>
      </rPr>
      <t>28</t>
    </r>
  </si>
  <si>
    <r>
      <rPr>
        <sz val="20"/>
        <rFont val="方正大标宋简体"/>
        <charset val="134"/>
      </rPr>
      <t>全市</t>
    </r>
    <r>
      <rPr>
        <sz val="20"/>
        <rFont val="Times New Roman"/>
        <charset val="134"/>
      </rPr>
      <t>2022</t>
    </r>
    <r>
      <rPr>
        <sz val="20"/>
        <rFont val="方正大标宋简体"/>
        <charset val="134"/>
      </rPr>
      <t>年政府性基金预算收入表</t>
    </r>
  </si>
  <si>
    <t xml:space="preserve">       </t>
  </si>
  <si>
    <t>备注</t>
  </si>
  <si>
    <t>地方政府性基金收入合计</t>
  </si>
  <si>
    <t>一、农网还贷资金收入</t>
  </si>
  <si>
    <t>二、港口建设费收入</t>
  </si>
  <si>
    <t>三、国家电影事业发展专项资金收入</t>
  </si>
  <si>
    <t>四、国有土地收益基金收入</t>
  </si>
  <si>
    <t>五、农业土地开发资金收入</t>
  </si>
  <si>
    <t>六、国有土地使用权出让收入</t>
  </si>
  <si>
    <t>七、大中型水库库区基金收入</t>
  </si>
  <si>
    <t>八、彩票公益金收入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</si>
  <si>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</si>
  <si>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</si>
  <si>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</si>
  <si>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</si>
  <si>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</si>
  <si>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</si>
  <si>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十五、其他政府性基金收入</t>
  </si>
  <si>
    <t>十六、专项债券对应项目专项收入</t>
  </si>
  <si>
    <t>十七、其他政府性基金专项债务对应项目专项收入</t>
  </si>
  <si>
    <t>转移性收入合计</t>
  </si>
  <si>
    <r>
      <rPr>
        <sz val="11"/>
        <rFont val="Times New Roman"/>
        <charset val="134"/>
      </rPr>
      <t xml:space="preserve">    </t>
    </r>
    <r>
      <rPr>
        <sz val="11"/>
        <rFont val="宋体"/>
        <charset val="134"/>
      </rPr>
      <t>一、政府性基金转移收入</t>
    </r>
  </si>
  <si>
    <r>
      <rPr>
        <sz val="11"/>
        <rFont val="Times New Roman"/>
        <charset val="134"/>
      </rPr>
      <t xml:space="preserve">        </t>
    </r>
    <r>
      <rPr>
        <sz val="11"/>
        <rFont val="宋体"/>
        <charset val="134"/>
      </rPr>
      <t>　政府性基金补助收入</t>
    </r>
  </si>
  <si>
    <r>
      <rPr>
        <sz val="11"/>
        <rFont val="Times New Roman"/>
        <charset val="134"/>
      </rPr>
      <t xml:space="preserve">        </t>
    </r>
    <r>
      <rPr>
        <sz val="11"/>
        <rFont val="宋体"/>
        <charset val="134"/>
      </rPr>
      <t>　政府性基金上解收入</t>
    </r>
  </si>
  <si>
    <r>
      <rPr>
        <sz val="11"/>
        <rFont val="Times New Roman"/>
        <charset val="134"/>
      </rPr>
      <t xml:space="preserve">   </t>
    </r>
    <r>
      <rPr>
        <sz val="11"/>
        <rFont val="宋体"/>
        <charset val="134"/>
      </rPr>
      <t>二、</t>
    </r>
    <r>
      <rPr>
        <sz val="11"/>
        <rFont val="Times New Roman"/>
        <charset val="134"/>
      </rPr>
      <t xml:space="preserve"> </t>
    </r>
    <r>
      <rPr>
        <sz val="11"/>
        <rFont val="宋体"/>
        <charset val="134"/>
      </rPr>
      <t>债务转贷收入</t>
    </r>
  </si>
  <si>
    <r>
      <rPr>
        <sz val="11"/>
        <rFont val="Times New Roman"/>
        <charset val="134"/>
      </rPr>
      <t xml:space="preserve">            </t>
    </r>
    <r>
      <rPr>
        <sz val="11"/>
        <rFont val="宋体"/>
        <charset val="134"/>
      </rPr>
      <t>地方政府专项债务转贷收入</t>
    </r>
  </si>
  <si>
    <r>
      <rPr>
        <sz val="11"/>
        <rFont val="Times New Roman"/>
        <charset val="134"/>
      </rPr>
      <t xml:space="preserve">   </t>
    </r>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</si>
  <si>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</si>
  <si>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r>
      <rPr>
        <sz val="11"/>
        <rFont val="Times New Roman"/>
        <charset val="134"/>
      </rPr>
      <t xml:space="preserve">   </t>
    </r>
    <r>
      <rPr>
        <sz val="11"/>
        <rFont val="宋体"/>
        <charset val="134"/>
      </rPr>
      <t>四、</t>
    </r>
    <r>
      <rPr>
        <sz val="11"/>
        <rFont val="Times New Roman"/>
        <charset val="134"/>
      </rPr>
      <t xml:space="preserve"> </t>
    </r>
    <r>
      <rPr>
        <sz val="11"/>
        <rFont val="宋体"/>
        <charset val="134"/>
      </rPr>
      <t>调入资金</t>
    </r>
  </si>
  <si>
    <t>收入总计</t>
  </si>
  <si>
    <r>
      <rPr>
        <sz val="12"/>
        <rFont val="黑体"/>
        <charset val="134"/>
      </rPr>
      <t>附表</t>
    </r>
    <r>
      <rPr>
        <sz val="12"/>
        <rFont val="Times New Roman"/>
        <charset val="134"/>
      </rPr>
      <t>29</t>
    </r>
  </si>
  <si>
    <r>
      <rPr>
        <sz val="20"/>
        <rFont val="方正大标宋简体"/>
        <charset val="134"/>
      </rPr>
      <t>全市</t>
    </r>
    <r>
      <rPr>
        <sz val="20"/>
        <rFont val="Times New Roman"/>
        <charset val="134"/>
      </rPr>
      <t>2022</t>
    </r>
    <r>
      <rPr>
        <sz val="20"/>
        <rFont val="方正大标宋简体"/>
        <charset val="134"/>
      </rPr>
      <t>年政府性基金预算支出表</t>
    </r>
  </si>
  <si>
    <t>单位：万元</t>
  </si>
  <si>
    <t>地方政府性基金预算支出合计</t>
  </si>
  <si>
    <t>一、文化旅游体育与传媒支出</t>
  </si>
  <si>
    <t>二、社会保障和就业支出</t>
  </si>
  <si>
    <t>三、节能环保支出</t>
  </si>
  <si>
    <t>四、城乡社区支出</t>
  </si>
  <si>
    <t>五、农林水支出</t>
  </si>
  <si>
    <t>六、交通运输支出</t>
  </si>
  <si>
    <t>七、资源勘探信息等支出</t>
  </si>
  <si>
    <t>八、其他支出</t>
  </si>
  <si>
    <t>九、债务付息支出</t>
  </si>
  <si>
    <t>十、债务发行费支出</t>
  </si>
  <si>
    <t>十一、抗疫特别国债支出</t>
  </si>
  <si>
    <t xml:space="preserve">    政府性基金转移支付</t>
  </si>
  <si>
    <t xml:space="preserve">    调出资金</t>
  </si>
  <si>
    <t xml:space="preserve">    年终结余</t>
  </si>
  <si>
    <t xml:space="preserve">    债务转贷支出</t>
  </si>
  <si>
    <t xml:space="preserve">  地方政府专项债务还本支出</t>
  </si>
  <si>
    <r>
      <rPr>
        <sz val="12"/>
        <rFont val="黑体"/>
        <charset val="134"/>
      </rPr>
      <t>附表</t>
    </r>
    <r>
      <rPr>
        <sz val="12"/>
        <rFont val="Times New Roman"/>
        <charset val="134"/>
      </rPr>
      <t>30</t>
    </r>
  </si>
  <si>
    <r>
      <rPr>
        <sz val="20"/>
        <rFont val="方正大标宋简体"/>
        <charset val="134"/>
      </rPr>
      <t>市本级</t>
    </r>
    <r>
      <rPr>
        <sz val="20"/>
        <rFont val="Times New Roman"/>
        <charset val="134"/>
      </rPr>
      <t>2022</t>
    </r>
    <r>
      <rPr>
        <sz val="20"/>
        <rFont val="方正大标宋简体"/>
        <charset val="134"/>
      </rPr>
      <t>年政府性基金预算收入表</t>
    </r>
  </si>
  <si>
    <t>科目</t>
  </si>
  <si>
    <t>项目</t>
  </si>
  <si>
    <t>一、农业土地开发资金收入</t>
  </si>
  <si>
    <t>二、国有土地使用权出让收入</t>
  </si>
  <si>
    <r>
      <rPr>
        <sz val="11"/>
        <rFont val="Times New Roman"/>
        <charset val="134"/>
      </rPr>
      <t xml:space="preserve">        </t>
    </r>
    <r>
      <rPr>
        <sz val="11"/>
        <rFont val="宋体"/>
        <charset val="134"/>
      </rPr>
      <t>土地出让价款收入</t>
    </r>
  </si>
  <si>
    <r>
      <rPr>
        <sz val="11"/>
        <rFont val="Times New Roman"/>
        <charset val="134"/>
      </rPr>
      <t xml:space="preserve">        </t>
    </r>
    <r>
      <rPr>
        <sz val="11"/>
        <rFont val="宋体"/>
        <charset val="134"/>
      </rPr>
      <t>补缴的土地价款</t>
    </r>
  </si>
  <si>
    <r>
      <rPr>
        <sz val="11"/>
        <rFont val="Times New Roman"/>
        <charset val="134"/>
      </rPr>
      <t xml:space="preserve">        </t>
    </r>
    <r>
      <rPr>
        <sz val="11"/>
        <rFont val="宋体"/>
        <charset val="134"/>
      </rPr>
      <t>缴纳新增建设用地土地有偿使用费</t>
    </r>
  </si>
  <si>
    <r>
      <rPr>
        <sz val="11"/>
        <rFont val="Times New Roman"/>
        <charset val="134"/>
      </rPr>
      <t xml:space="preserve">        </t>
    </r>
    <r>
      <rPr>
        <sz val="11"/>
        <rFont val="宋体"/>
        <charset val="134"/>
      </rPr>
      <t>其他土地出让收入</t>
    </r>
  </si>
  <si>
    <t>三、彩票发行机构和彩票销售机构的业务费用</t>
  </si>
  <si>
    <r>
      <rPr>
        <sz val="11"/>
        <rFont val="Times New Roman"/>
        <charset val="134"/>
      </rPr>
      <t xml:space="preserve">        </t>
    </r>
    <r>
      <rPr>
        <sz val="11"/>
        <rFont val="宋体"/>
        <charset val="134"/>
      </rPr>
      <t>福利彩票销售机构的业务费用</t>
    </r>
  </si>
  <si>
    <r>
      <rPr>
        <sz val="11"/>
        <rFont val="宋体"/>
        <charset val="134"/>
      </rPr>
      <t>　　</t>
    </r>
    <r>
      <rPr>
        <sz val="11"/>
        <rFont val="Times New Roman"/>
        <charset val="134"/>
      </rPr>
      <t xml:space="preserve"> </t>
    </r>
    <r>
      <rPr>
        <sz val="11"/>
        <rFont val="宋体"/>
        <charset val="134"/>
      </rPr>
      <t>体育彩票销售机构的业务费用</t>
    </r>
  </si>
  <si>
    <t>四、城市基础设施配套费收入</t>
  </si>
  <si>
    <t>五、污水处理费收入</t>
  </si>
  <si>
    <t>六、其他政府性基金收入</t>
  </si>
  <si>
    <t>七、其他政府性基金专项债务对应项目专项收入</t>
  </si>
  <si>
    <r>
      <rPr>
        <sz val="11"/>
        <rFont val="宋体"/>
        <charset val="134"/>
      </rPr>
      <t>　</t>
    </r>
    <r>
      <rPr>
        <sz val="11"/>
        <rFont val="Times New Roman"/>
        <charset val="134"/>
      </rPr>
      <t xml:space="preserve">    </t>
    </r>
    <r>
      <rPr>
        <sz val="11"/>
        <rFont val="宋体"/>
        <charset val="134"/>
      </rPr>
      <t>其他地方自行试点项目收益专项债券对应项目专项收入</t>
    </r>
  </si>
  <si>
    <r>
      <rPr>
        <sz val="11"/>
        <rFont val="Times New Roman"/>
        <charset val="134"/>
      </rPr>
      <t xml:space="preserve">    </t>
    </r>
    <r>
      <rPr>
        <sz val="11"/>
        <rFont val="宋体"/>
        <charset val="134"/>
      </rPr>
      <t>一、政府性基金转移支付收入</t>
    </r>
  </si>
  <si>
    <r>
      <rPr>
        <sz val="11"/>
        <rFont val="Times New Roman"/>
        <charset val="134"/>
      </rPr>
      <t xml:space="preserve">       </t>
    </r>
    <r>
      <rPr>
        <sz val="11"/>
        <rFont val="宋体"/>
        <charset val="134"/>
      </rPr>
      <t>科学技术</t>
    </r>
  </si>
  <si>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</si>
  <si>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</si>
  <si>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</si>
  <si>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</si>
  <si>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</si>
  <si>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</si>
  <si>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</si>
  <si>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</si>
  <si>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二、政府性基金上解收入</t>
  </si>
  <si>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</si>
  <si>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</si>
  <si>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t>四、调入资金</t>
  </si>
  <si>
    <r>
      <rPr>
        <sz val="11"/>
        <rFont val="宋体"/>
        <charset val="134"/>
      </rPr>
      <t>五、</t>
    </r>
    <r>
      <rPr>
        <sz val="11"/>
        <rFont val="Times New Roman"/>
        <charset val="134"/>
      </rPr>
      <t xml:space="preserve"> </t>
    </r>
    <r>
      <rPr>
        <sz val="11"/>
        <rFont val="宋体"/>
        <charset val="134"/>
      </rPr>
      <t>债务转贷收入</t>
    </r>
  </si>
  <si>
    <t xml:space="preserve">    地方政府专项债务转贷收入</t>
  </si>
  <si>
    <t xml:space="preserve">      国有土地使用权出让金债务转贷收入</t>
  </si>
  <si>
    <t xml:space="preserve">      土地储备专项债券转贷收入</t>
  </si>
  <si>
    <t xml:space="preserve">      棚户区改造专项债券转贷收入</t>
  </si>
  <si>
    <t xml:space="preserve">      其他地方自行试点项目收益专项债券转贷收入</t>
  </si>
  <si>
    <t xml:space="preserve">      其他政府性基金债务转贷收入</t>
  </si>
  <si>
    <r>
      <rPr>
        <sz val="12"/>
        <rFont val="黑体"/>
        <charset val="134"/>
      </rPr>
      <t>附表</t>
    </r>
    <r>
      <rPr>
        <sz val="12"/>
        <rFont val="Times New Roman"/>
        <charset val="134"/>
      </rPr>
      <t>31</t>
    </r>
  </si>
  <si>
    <r>
      <rPr>
        <sz val="20"/>
        <rFont val="方正大标宋简体"/>
        <charset val="134"/>
      </rPr>
      <t>市本级</t>
    </r>
    <r>
      <rPr>
        <sz val="20"/>
        <rFont val="Times New Roman"/>
        <charset val="134"/>
      </rPr>
      <t>2022</t>
    </r>
    <r>
      <rPr>
        <sz val="20"/>
        <rFont val="方正大标宋简体"/>
        <charset val="134"/>
      </rPr>
      <t>年政府性基金预算支出表</t>
    </r>
  </si>
  <si>
    <r>
      <rPr>
        <sz val="10"/>
        <rFont val="宋体"/>
        <charset val="134"/>
      </rPr>
      <t>单位：万元</t>
    </r>
    <r>
      <rPr>
        <sz val="10"/>
        <rFont val="Times New Roman"/>
        <charset val="134"/>
      </rPr>
      <t xml:space="preserve">             </t>
    </r>
  </si>
  <si>
    <t>项    目</t>
  </si>
  <si>
    <t>地方政府性基金支出合计</t>
  </si>
  <si>
    <t>一、社会保障和就业支出</t>
  </si>
  <si>
    <r>
      <rPr>
        <sz val="11"/>
        <rFont val="Times New Roman"/>
        <charset val="134"/>
      </rPr>
      <t xml:space="preserve">       </t>
    </r>
    <r>
      <rPr>
        <sz val="11"/>
        <rFont val="宋体"/>
        <charset val="134"/>
      </rPr>
      <t>大中型水库移民后期扶持基金支出</t>
    </r>
  </si>
  <si>
    <t xml:space="preserve">      移民补助</t>
  </si>
  <si>
    <t xml:space="preserve">      基础设施建设和经济发展</t>
  </si>
  <si>
    <t xml:space="preserve">      其他大中型水库移民后期扶持资金支出</t>
  </si>
  <si>
    <t>二、城乡社区支出</t>
  </si>
  <si>
    <r>
      <rPr>
        <sz val="11"/>
        <rFont val="Times New Roman"/>
        <charset val="134"/>
      </rPr>
      <t xml:space="preserve">       </t>
    </r>
    <r>
      <rPr>
        <sz val="11"/>
        <rFont val="宋体"/>
        <charset val="134"/>
      </rPr>
      <t>国有土地使用权出让收入安排的支出</t>
    </r>
  </si>
  <si>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</si>
  <si>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</si>
  <si>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</si>
  <si>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</si>
  <si>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</si>
  <si>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</si>
  <si>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</si>
  <si>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</si>
  <si>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</si>
  <si>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</si>
  <si>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</si>
  <si>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</si>
  <si>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</si>
  <si>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</si>
  <si>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</si>
  <si>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r>
      <rPr>
        <sz val="11"/>
        <rFont val="Times New Roman"/>
        <charset val="134"/>
      </rPr>
      <t xml:space="preserve"> </t>
    </r>
    <r>
      <rPr>
        <sz val="11"/>
        <rFont val="Times New Roman"/>
        <charset val="134"/>
      </rPr>
      <t xml:space="preserve">   </t>
    </r>
    <r>
      <rPr>
        <sz val="11"/>
        <rFont val="宋体"/>
        <charset val="134"/>
      </rPr>
      <t>农业土地开发资金安排的支出</t>
    </r>
  </si>
  <si>
    <r>
      <rPr>
        <sz val="11"/>
        <rFont val="Times New Roman"/>
        <charset val="134"/>
      </rPr>
      <t xml:space="preserve"> </t>
    </r>
    <r>
      <rPr>
        <sz val="11"/>
        <rFont val="Times New Roman"/>
        <charset val="134"/>
      </rPr>
      <t xml:space="preserve">   </t>
    </r>
    <r>
      <rPr>
        <sz val="11"/>
        <rFont val="宋体"/>
        <charset val="134"/>
      </rPr>
      <t>城市基础设施配套费安排的支出</t>
    </r>
  </si>
  <si>
    <t xml:space="preserve">      城市公共设施</t>
  </si>
  <si>
    <t xml:space="preserve">      城市环境卫生</t>
  </si>
  <si>
    <t xml:space="preserve">      其他城市基础设施配套费安排的支出</t>
  </si>
  <si>
    <r>
      <rPr>
        <sz val="11"/>
        <rFont val="Times New Roman"/>
        <charset val="134"/>
      </rPr>
      <t xml:space="preserve">      </t>
    </r>
    <r>
      <rPr>
        <sz val="11"/>
        <rFont val="宋体"/>
        <charset val="134"/>
      </rPr>
      <t>污水处理费及对应专项债务收入安排的支出</t>
    </r>
  </si>
  <si>
    <t xml:space="preserve">      污水处理设施建设和运营</t>
  </si>
  <si>
    <t xml:space="preserve">      其他污水处理费安排的支出</t>
  </si>
  <si>
    <t xml:space="preserve">   棚户区改造专项债券安排的支出</t>
  </si>
  <si>
    <t xml:space="preserve">      其他棚户区改造专项债券安排的支出</t>
  </si>
  <si>
    <t>三、交通运输支出</t>
  </si>
  <si>
    <r>
      <rPr>
        <sz val="11"/>
        <rFont val="Times New Roman"/>
        <charset val="134"/>
      </rPr>
      <t xml:space="preserve">       </t>
    </r>
    <r>
      <rPr>
        <sz val="11"/>
        <rFont val="宋体"/>
        <charset val="134"/>
      </rPr>
      <t>车辆通行费安排的支出</t>
    </r>
  </si>
  <si>
    <t xml:space="preserve">    其他车辆通行费安排的支出</t>
  </si>
  <si>
    <t>四、资源勘探工业信息等支出</t>
  </si>
  <si>
    <r>
      <rPr>
        <sz val="11"/>
        <rFont val="Times New Roman"/>
        <charset val="134"/>
      </rPr>
      <t xml:space="preserve">       </t>
    </r>
    <r>
      <rPr>
        <sz val="11"/>
        <rFont val="宋体"/>
        <charset val="134"/>
      </rPr>
      <t>农网还贷资金支出</t>
    </r>
  </si>
  <si>
    <t xml:space="preserve">      地方农网还贷资金支出</t>
  </si>
  <si>
    <t>五、商业服务业等支出</t>
  </si>
  <si>
    <r>
      <rPr>
        <sz val="11"/>
        <rFont val="Times New Roman"/>
        <charset val="134"/>
      </rPr>
      <t xml:space="preserve">       </t>
    </r>
    <r>
      <rPr>
        <sz val="11"/>
        <rFont val="宋体"/>
        <charset val="134"/>
      </rPr>
      <t>旅游发展基金支出</t>
    </r>
  </si>
  <si>
    <t xml:space="preserve">    地方旅游开发项目补助</t>
  </si>
  <si>
    <t>六、其他支出</t>
  </si>
  <si>
    <r>
      <rPr>
        <sz val="11"/>
        <rFont val="Times New Roman"/>
        <charset val="134"/>
      </rPr>
      <t xml:space="preserve"> </t>
    </r>
    <r>
      <rPr>
        <sz val="11"/>
        <rFont val="Times New Roman"/>
        <charset val="134"/>
      </rPr>
      <t xml:space="preserve">  </t>
    </r>
    <r>
      <rPr>
        <sz val="11"/>
        <rFont val="宋体"/>
        <charset val="134"/>
      </rPr>
      <t>其他政府性基金及对应专项债务收入安排的支出</t>
    </r>
  </si>
  <si>
    <t xml:space="preserve">    其他政府性基金安排的支出</t>
  </si>
  <si>
    <t xml:space="preserve">      其他地方自行试点项目收益专项债券收入安排的支出</t>
  </si>
  <si>
    <r>
      <rPr>
        <sz val="11"/>
        <rFont val="Times New Roman"/>
        <charset val="134"/>
      </rPr>
      <t xml:space="preserve">      </t>
    </r>
    <r>
      <rPr>
        <sz val="11"/>
        <rFont val="宋体"/>
        <charset val="134"/>
      </rPr>
      <t>彩票公益金安排的支出</t>
    </r>
  </si>
  <si>
    <t xml:space="preserve">      用于社会福利的彩票公益金支出</t>
  </si>
  <si>
    <t xml:space="preserve">      用于体育事业的彩票公益金支出</t>
  </si>
  <si>
    <t xml:space="preserve">      用于红十字事业的彩票公益金支出</t>
  </si>
  <si>
    <t xml:space="preserve">      用于残疾人事业的彩票公益金支出</t>
  </si>
  <si>
    <t xml:space="preserve">      用于城乡医疗救助的彩票公益金支出</t>
  </si>
  <si>
    <t>七、债务付息支出</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</si>
  <si>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地方政府专项债务付息支出</t>
    </r>
  </si>
  <si>
    <t xml:space="preserve">      国有土地使用权出让金债务付息支出</t>
  </si>
  <si>
    <t xml:space="preserve">      土地储备专项债券付息支出</t>
  </si>
  <si>
    <t xml:space="preserve">      棚户区改造专项债券付息支出</t>
  </si>
  <si>
    <t xml:space="preserve">      其他地方自行试点项目收益专项债券付息支出</t>
  </si>
  <si>
    <t>八、债务发行费用支出</t>
  </si>
  <si>
    <r>
      <rPr>
        <sz val="11"/>
        <rFont val="Times New Roman"/>
        <charset val="134"/>
      </rPr>
      <t xml:space="preserve">  </t>
    </r>
    <r>
      <rPr>
        <sz val="11"/>
        <rFont val="Times New Roman"/>
        <charset val="134"/>
      </rPr>
      <t xml:space="preserve">  </t>
    </r>
    <r>
      <rPr>
        <sz val="11"/>
        <rFont val="宋体"/>
        <charset val="134"/>
      </rPr>
      <t>地方政府专项债务发行费用支出</t>
    </r>
  </si>
  <si>
    <t xml:space="preserve">      国有土地使用权出让金债务发行费用支出</t>
  </si>
  <si>
    <t xml:space="preserve">      土地储备专项债券发行费用支出</t>
  </si>
  <si>
    <t>九、抗疫特别国债安排的支出</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</si>
  <si>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基础设施建设</t>
    </r>
  </si>
  <si>
    <t xml:space="preserve">      公共卫生体系建设</t>
  </si>
  <si>
    <t xml:space="preserve">      重大疫情防控救治体系建设</t>
  </si>
  <si>
    <t xml:space="preserve">      其他基础设施建设</t>
  </si>
  <si>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抗疫相关支出</t>
    </r>
  </si>
  <si>
    <t xml:space="preserve">      抗疫相关支出</t>
  </si>
  <si>
    <t>一、转移性支出</t>
  </si>
  <si>
    <r>
      <rPr>
        <sz val="11"/>
        <rFont val="Times New Roman"/>
        <charset val="134"/>
      </rPr>
      <t xml:space="preserve">    </t>
    </r>
    <r>
      <rPr>
        <sz val="11"/>
        <rFont val="宋体"/>
        <charset val="134"/>
      </rPr>
      <t>政府性基金转移支付</t>
    </r>
  </si>
  <si>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</si>
  <si>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政府性基金预算调出资金</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</si>
  <si>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</si>
  <si>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政府性基金预算年终结余</t>
    </r>
  </si>
  <si>
    <t>平衡后的实际结余</t>
  </si>
  <si>
    <r>
      <rPr>
        <sz val="11"/>
        <rFont val="Times New Roman"/>
        <charset val="134"/>
      </rPr>
      <t xml:space="preserve">    </t>
    </r>
    <r>
      <rPr>
        <sz val="11"/>
        <rFont val="宋体"/>
        <charset val="134"/>
      </rPr>
      <t>债务转贷支出</t>
    </r>
  </si>
  <si>
    <t>二、债务还本支出</t>
  </si>
  <si>
    <r>
      <rPr>
        <sz val="11"/>
        <rFont val="Times New Roman"/>
        <charset val="134"/>
      </rPr>
      <t xml:space="preserve">  </t>
    </r>
    <r>
      <rPr>
        <sz val="11"/>
        <rFont val="宋体"/>
        <charset val="134"/>
      </rPr>
      <t>地方政府专项债务还本支出</t>
    </r>
  </si>
  <si>
    <t xml:space="preserve">   国有土地使用权出让金债务还本支出</t>
  </si>
  <si>
    <r>
      <rPr>
        <sz val="11"/>
        <rFont val="Times New Roman"/>
        <charset val="134"/>
      </rPr>
      <t xml:space="preserve">  </t>
    </r>
    <r>
      <rPr>
        <sz val="11"/>
        <rFont val="宋体"/>
        <charset val="134"/>
      </rPr>
      <t>抗疫特别国债还本支出</t>
    </r>
  </si>
  <si>
    <r>
      <rPr>
        <sz val="11"/>
        <rFont val="黑体"/>
        <charset val="134"/>
      </rPr>
      <t>附表</t>
    </r>
    <r>
      <rPr>
        <sz val="11"/>
        <rFont val="Times New Roman"/>
        <charset val="134"/>
      </rPr>
      <t>33</t>
    </r>
  </si>
  <si>
    <r>
      <rPr>
        <sz val="20"/>
        <rFont val="方正大标宋简体"/>
        <charset val="134"/>
      </rPr>
      <t>全市</t>
    </r>
    <r>
      <rPr>
        <sz val="20"/>
        <rFont val="Times New Roman"/>
        <charset val="134"/>
      </rPr>
      <t>2022</t>
    </r>
    <r>
      <rPr>
        <sz val="20"/>
        <rFont val="方正大标宋简体"/>
        <charset val="134"/>
      </rPr>
      <t>年社会保险基金预算收入表</t>
    </r>
  </si>
  <si>
    <r>
      <rPr>
        <sz val="11"/>
        <rFont val="宋体"/>
        <charset val="134"/>
      </rPr>
      <t>单位：万元</t>
    </r>
  </si>
  <si>
    <t>收入科目</t>
  </si>
  <si>
    <t>收入项目</t>
  </si>
  <si>
    <t>全市社会保险基金收入合计</t>
  </si>
  <si>
    <t>一、失业保险基金收入</t>
  </si>
  <si>
    <t>二、城镇职工基本医疗保险基金收入(含生育）</t>
  </si>
  <si>
    <t>三、工伤保险基金收入</t>
  </si>
  <si>
    <t>四、城乡居民基本养老保险基金收入</t>
  </si>
  <si>
    <t>五、机关事业单位基本养老保险基金收入</t>
  </si>
  <si>
    <t>六、城乡居民基本医疗保险基金收入</t>
  </si>
  <si>
    <r>
      <rPr>
        <sz val="11"/>
        <rFont val="宋体"/>
        <charset val="134"/>
      </rPr>
      <t>备注：</t>
    </r>
    <r>
      <rPr>
        <sz val="11"/>
        <rFont val="Times New Roman"/>
        <charset val="134"/>
      </rPr>
      <t>1</t>
    </r>
    <r>
      <rPr>
        <sz val="11"/>
        <rFont val="宋体"/>
        <charset val="134"/>
      </rPr>
      <t>、根据《湖北省全面推进生育保险和职工基本医疗保险合并实施意见》（鄂医保发﹝</t>
    </r>
    <r>
      <rPr>
        <sz val="11"/>
        <rFont val="Times New Roman"/>
        <charset val="134"/>
      </rPr>
      <t>2019</t>
    </r>
    <r>
      <rPr>
        <sz val="11"/>
        <rFont val="宋体"/>
        <charset val="134"/>
      </rPr>
      <t>﹞</t>
    </r>
    <r>
      <rPr>
        <sz val="11"/>
        <rFont val="Times New Roman"/>
        <charset val="134"/>
      </rPr>
      <t>42</t>
    </r>
    <r>
      <rPr>
        <sz val="11"/>
        <rFont val="宋体"/>
        <charset val="134"/>
      </rPr>
      <t>号）文件，</t>
    </r>
    <r>
      <rPr>
        <sz val="11"/>
        <rFont val="Times New Roman"/>
        <charset val="134"/>
      </rPr>
      <t>2020</t>
    </r>
    <r>
      <rPr>
        <sz val="11"/>
        <rFont val="宋体"/>
        <charset val="134"/>
      </rPr>
      <t>年开始生育保险和职工基本医疗保险合并实施。</t>
    </r>
    <r>
      <rPr>
        <sz val="11"/>
        <rFont val="Times New Roman"/>
        <charset val="134"/>
      </rPr>
      <t>2</t>
    </r>
    <r>
      <rPr>
        <sz val="11"/>
        <rFont val="宋体"/>
        <charset val="134"/>
      </rPr>
      <t>、根据《省人民政府关于完善企业职工基本养老保险省级统筹制度的通知》要求，</t>
    </r>
    <r>
      <rPr>
        <sz val="11"/>
        <rFont val="Times New Roman"/>
        <charset val="134"/>
      </rPr>
      <t>2021</t>
    </r>
    <r>
      <rPr>
        <sz val="11"/>
        <rFont val="宋体"/>
        <charset val="134"/>
      </rPr>
      <t>年起，我省采取市县编制收支计划、省级汇总审核下达的程序，编制全省企业养老保险基金预算，经省级人大批准后下达各地执行，省以下地方社保基金预算草案不再包含企业养老保险基金预算</t>
    </r>
    <r>
      <rPr>
        <sz val="11"/>
        <rFont val="Times New Roman"/>
        <charset val="134"/>
      </rPr>
      <t xml:space="preserve"> </t>
    </r>
    <r>
      <rPr>
        <sz val="11"/>
        <rFont val="宋体"/>
        <charset val="134"/>
      </rPr>
      <t>。</t>
    </r>
  </si>
  <si>
    <r>
      <rPr>
        <sz val="12"/>
        <rFont val="黑体"/>
        <charset val="134"/>
      </rPr>
      <t>附表</t>
    </r>
    <r>
      <rPr>
        <sz val="12"/>
        <rFont val="Times New Roman"/>
        <charset val="134"/>
      </rPr>
      <t>32</t>
    </r>
  </si>
  <si>
    <r>
      <rPr>
        <sz val="20"/>
        <rFont val="方正小标宋简体"/>
        <charset val="134"/>
      </rPr>
      <t>全市</t>
    </r>
    <r>
      <rPr>
        <sz val="20"/>
        <rFont val="Times New Roman"/>
        <charset val="134"/>
      </rPr>
      <t>2022</t>
    </r>
    <r>
      <rPr>
        <sz val="20"/>
        <rFont val="方正小标宋简体"/>
        <charset val="134"/>
      </rPr>
      <t>年地方政</t>
    </r>
    <r>
      <rPr>
        <sz val="20"/>
        <rFont val="方正大标宋简体"/>
        <charset val="134"/>
      </rPr>
      <t>府专项债务限额表</t>
    </r>
  </si>
  <si>
    <r>
      <rPr>
        <sz val="11"/>
        <rFont val="Times New Roman"/>
        <charset val="134"/>
      </rPr>
      <t xml:space="preserve">                                                                                                      </t>
    </r>
    <r>
      <rPr>
        <sz val="11"/>
        <rFont val="SimSun"/>
        <charset val="134"/>
      </rPr>
      <t>单位：万元</t>
    </r>
  </si>
  <si>
    <r>
      <rPr>
        <sz val="11"/>
        <rFont val="黑体"/>
        <charset val="134"/>
      </rPr>
      <t>专项债务</t>
    </r>
  </si>
  <si>
    <r>
      <rPr>
        <sz val="11"/>
        <rFont val="黑体"/>
        <charset val="134"/>
      </rPr>
      <t>附表</t>
    </r>
    <r>
      <rPr>
        <sz val="11"/>
        <rFont val="Times New Roman"/>
        <charset val="134"/>
      </rPr>
      <t>34</t>
    </r>
  </si>
  <si>
    <r>
      <rPr>
        <sz val="20"/>
        <rFont val="方正大标宋简体"/>
        <charset val="134"/>
      </rPr>
      <t>全市</t>
    </r>
    <r>
      <rPr>
        <sz val="20"/>
        <rFont val="Times New Roman"/>
        <charset val="134"/>
      </rPr>
      <t>2022</t>
    </r>
    <r>
      <rPr>
        <sz val="20"/>
        <rFont val="方正大标宋简体"/>
        <charset val="134"/>
      </rPr>
      <t>年社会保险基金预算支出表</t>
    </r>
  </si>
  <si>
    <t>支出科目</t>
  </si>
  <si>
    <t>支出项目</t>
  </si>
  <si>
    <t>全市社会保险基金支出合计</t>
  </si>
  <si>
    <t>一、失业保险基金支出</t>
  </si>
  <si>
    <t>二、城镇职工基本医疗保险基金支出</t>
  </si>
  <si>
    <t>三、工伤保险基金支出</t>
  </si>
  <si>
    <t>四、城乡居民基本养老保险基金支出</t>
  </si>
  <si>
    <t>五、机关事业单位基本养老保险基金支出</t>
  </si>
  <si>
    <t>六、城乡居民基本医疗保险基金支出</t>
  </si>
  <si>
    <r>
      <rPr>
        <sz val="11"/>
        <rFont val="黑体"/>
        <charset val="134"/>
      </rPr>
      <t>附表</t>
    </r>
    <r>
      <rPr>
        <sz val="11"/>
        <rFont val="Times New Roman"/>
        <charset val="134"/>
      </rPr>
      <t>35</t>
    </r>
  </si>
  <si>
    <r>
      <rPr>
        <sz val="20"/>
        <rFont val="方正大标宋简体"/>
        <charset val="134"/>
      </rPr>
      <t>市本级</t>
    </r>
    <r>
      <rPr>
        <sz val="20"/>
        <rFont val="Times New Roman"/>
        <charset val="134"/>
      </rPr>
      <t>2022</t>
    </r>
    <r>
      <rPr>
        <sz val="20"/>
        <rFont val="方正大标宋简体"/>
        <charset val="134"/>
      </rPr>
      <t>年社会保险基金预算收入表</t>
    </r>
  </si>
  <si>
    <t>市本级社会保险基金收入合计</t>
  </si>
  <si>
    <r>
      <rPr>
        <sz val="11"/>
        <rFont val="Times New Roman"/>
        <charset val="134"/>
      </rPr>
      <t xml:space="preserve">   </t>
    </r>
    <r>
      <rPr>
        <sz val="11"/>
        <rFont val="宋体"/>
        <charset val="134"/>
      </rPr>
      <t>其中：失业保险费收入</t>
    </r>
  </si>
  <si>
    <r>
      <rPr>
        <sz val="11"/>
        <rFont val="Times New Roman"/>
        <charset val="134"/>
      </rPr>
      <t xml:space="preserve">              </t>
    </r>
    <r>
      <rPr>
        <sz val="11"/>
        <rFont val="宋体"/>
        <charset val="134"/>
      </rPr>
      <t>失业保险基金财政补贴收入</t>
    </r>
  </si>
  <si>
    <r>
      <rPr>
        <sz val="11"/>
        <rFont val="Times New Roman"/>
        <charset val="134"/>
      </rPr>
      <t xml:space="preserve">              </t>
    </r>
    <r>
      <rPr>
        <sz val="11"/>
        <rFont val="宋体"/>
        <charset val="134"/>
      </rPr>
      <t>失业保险基金利息收入</t>
    </r>
  </si>
  <si>
    <r>
      <rPr>
        <sz val="11"/>
        <rFont val="Times New Roman"/>
        <charset val="134"/>
      </rPr>
      <t xml:space="preserve">             </t>
    </r>
    <r>
      <rPr>
        <sz val="11"/>
        <rFont val="宋体"/>
        <charset val="134"/>
      </rPr>
      <t>其他失业保险基金收入</t>
    </r>
  </si>
  <si>
    <t>二、城镇职工基本医疗保险基金收入（含生育保险）</t>
  </si>
  <si>
    <r>
      <rPr>
        <sz val="11"/>
        <rFont val="Times New Roman"/>
        <charset val="134"/>
      </rPr>
      <t xml:space="preserve">   </t>
    </r>
    <r>
      <rPr>
        <sz val="11"/>
        <rFont val="宋体"/>
        <charset val="134"/>
      </rPr>
      <t>其中：城镇职工基本医疗保险费收入</t>
    </r>
  </si>
  <si>
    <r>
      <rPr>
        <sz val="11"/>
        <rFont val="Times New Roman"/>
        <charset val="134"/>
      </rPr>
      <t xml:space="preserve">              </t>
    </r>
    <r>
      <rPr>
        <sz val="11"/>
        <rFont val="宋体"/>
        <charset val="134"/>
      </rPr>
      <t>城镇职工基本医疗保险基金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</si>
  <si>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城镇职工基本医疗保险基金利息收入</t>
    </r>
  </si>
  <si>
    <r>
      <rPr>
        <sz val="11"/>
        <rFont val="Times New Roman"/>
        <charset val="134"/>
      </rPr>
      <t xml:space="preserve">              </t>
    </r>
    <r>
      <rPr>
        <sz val="11"/>
        <rFont val="宋体"/>
        <charset val="134"/>
      </rPr>
      <t>城镇职工基本医疗保险基金转移收入</t>
    </r>
  </si>
  <si>
    <r>
      <rPr>
        <sz val="11"/>
        <rFont val="Times New Roman"/>
        <charset val="134"/>
      </rPr>
      <t xml:space="preserve">   </t>
    </r>
    <r>
      <rPr>
        <sz val="11"/>
        <rFont val="宋体"/>
        <charset val="134"/>
      </rPr>
      <t>其中：工伤保险费收入</t>
    </r>
  </si>
  <si>
    <r>
      <rPr>
        <sz val="11"/>
        <rFont val="Times New Roman"/>
        <charset val="134"/>
      </rPr>
      <t xml:space="preserve">              </t>
    </r>
    <r>
      <rPr>
        <sz val="11"/>
        <rFont val="宋体"/>
        <charset val="134"/>
      </rPr>
      <t>工伤保险基金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</si>
  <si>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工伤保险基金利息收入</t>
    </r>
  </si>
  <si>
    <r>
      <rPr>
        <sz val="11"/>
        <rFont val="Times New Roman"/>
        <charset val="134"/>
      </rPr>
      <t xml:space="preserve">             </t>
    </r>
    <r>
      <rPr>
        <sz val="11"/>
        <rFont val="宋体"/>
        <charset val="134"/>
      </rPr>
      <t>工伤保险基金转移收入</t>
    </r>
  </si>
  <si>
    <r>
      <rPr>
        <sz val="11"/>
        <rFont val="Times New Roman"/>
        <charset val="134"/>
      </rPr>
      <t xml:space="preserve">   </t>
    </r>
    <r>
      <rPr>
        <sz val="11"/>
        <rFont val="宋体"/>
        <charset val="134"/>
      </rPr>
      <t>其中：城乡居民基本养老保险费收入</t>
    </r>
  </si>
  <si>
    <r>
      <rPr>
        <sz val="11"/>
        <rFont val="Times New Roman"/>
        <charset val="134"/>
      </rPr>
      <t xml:space="preserve">              </t>
    </r>
    <r>
      <rPr>
        <sz val="11"/>
        <rFont val="宋体"/>
        <charset val="134"/>
      </rPr>
      <t>城乡居民基本养老保险基金财政补贴收入</t>
    </r>
  </si>
  <si>
    <r>
      <rPr>
        <sz val="11"/>
        <rFont val="Times New Roman"/>
        <charset val="134"/>
      </rPr>
      <t xml:space="preserve">              </t>
    </r>
    <r>
      <rPr>
        <sz val="11"/>
        <rFont val="宋体"/>
        <charset val="134"/>
      </rPr>
      <t>城乡居民基本养老保险基金利息收入</t>
    </r>
  </si>
  <si>
    <r>
      <rPr>
        <sz val="11"/>
        <rFont val="Times New Roman"/>
        <charset val="134"/>
      </rPr>
      <t xml:space="preserve">   </t>
    </r>
    <r>
      <rPr>
        <sz val="11"/>
        <rFont val="宋体"/>
        <charset val="134"/>
      </rPr>
      <t>其中：机关事业单位基本养老保险费收入</t>
    </r>
  </si>
  <si>
    <r>
      <rPr>
        <sz val="11"/>
        <rFont val="Times New Roman"/>
        <charset val="134"/>
      </rPr>
      <t xml:space="preserve">              </t>
    </r>
    <r>
      <rPr>
        <sz val="11"/>
        <rFont val="宋体"/>
        <charset val="134"/>
      </rPr>
      <t>机关事业单位基本养老保险基金财政补贴收入</t>
    </r>
  </si>
  <si>
    <r>
      <rPr>
        <sz val="11"/>
        <rFont val="Times New Roman"/>
        <charset val="134"/>
      </rPr>
      <t xml:space="preserve">              </t>
    </r>
    <r>
      <rPr>
        <sz val="11"/>
        <rFont val="宋体"/>
        <charset val="134"/>
      </rPr>
      <t>机关事业单位基本养老保险基金利息收入</t>
    </r>
  </si>
  <si>
    <r>
      <rPr>
        <sz val="11"/>
        <rFont val="Times New Roman"/>
        <charset val="134"/>
      </rPr>
      <t xml:space="preserve">               </t>
    </r>
    <r>
      <rPr>
        <sz val="11"/>
        <rFont val="宋体"/>
        <charset val="134"/>
      </rPr>
      <t>机关事业单位基本养老保险基金转移收入</t>
    </r>
  </si>
  <si>
    <r>
      <rPr>
        <sz val="11"/>
        <rFont val="Times New Roman"/>
        <charset val="134"/>
      </rPr>
      <t xml:space="preserve">   </t>
    </r>
    <r>
      <rPr>
        <sz val="11"/>
        <rFont val="宋体"/>
        <charset val="134"/>
      </rPr>
      <t>其中：城乡居民基本医疗保险费收入</t>
    </r>
  </si>
  <si>
    <r>
      <rPr>
        <sz val="11"/>
        <rFont val="Times New Roman"/>
        <charset val="134"/>
      </rPr>
      <t xml:space="preserve">              </t>
    </r>
    <r>
      <rPr>
        <sz val="11"/>
        <rFont val="宋体"/>
        <charset val="134"/>
      </rPr>
      <t>城乡居民基本医疗保险基金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</si>
  <si>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城乡居民基本医疗保险基金利息收入</t>
    </r>
  </si>
  <si>
    <r>
      <rPr>
        <sz val="11"/>
        <rFont val="黑体"/>
        <charset val="134"/>
      </rPr>
      <t>附表</t>
    </r>
    <r>
      <rPr>
        <sz val="11"/>
        <rFont val="Times New Roman"/>
        <charset val="134"/>
      </rPr>
      <t>36</t>
    </r>
  </si>
  <si>
    <r>
      <rPr>
        <sz val="20"/>
        <rFont val="方正大标宋简体"/>
        <charset val="134"/>
      </rPr>
      <t>市本级</t>
    </r>
    <r>
      <rPr>
        <sz val="20"/>
        <rFont val="Times New Roman"/>
        <charset val="134"/>
      </rPr>
      <t>2022</t>
    </r>
    <r>
      <rPr>
        <sz val="20"/>
        <rFont val="方正大标宋简体"/>
        <charset val="134"/>
      </rPr>
      <t>年社会保险基金预算支出表</t>
    </r>
  </si>
  <si>
    <t>市本级社会保险基金支出合计</t>
  </si>
  <si>
    <r>
      <rPr>
        <sz val="11"/>
        <rFont val="Times New Roman"/>
        <charset val="134"/>
      </rPr>
      <t xml:space="preserve">   </t>
    </r>
    <r>
      <rPr>
        <sz val="11"/>
        <rFont val="宋体"/>
        <charset val="134"/>
      </rPr>
      <t>其中：失业保险金支出</t>
    </r>
  </si>
  <si>
    <r>
      <rPr>
        <sz val="11"/>
        <rFont val="Times New Roman"/>
        <charset val="134"/>
      </rPr>
      <t xml:space="preserve">              </t>
    </r>
    <r>
      <rPr>
        <sz val="11"/>
        <rFont val="宋体"/>
        <charset val="134"/>
      </rPr>
      <t>其他失业保险基金支出</t>
    </r>
  </si>
  <si>
    <r>
      <rPr>
        <sz val="11"/>
        <rFont val="宋体"/>
        <charset val="134"/>
      </rPr>
      <t>二、城镇职工基本医疗保险基金支出</t>
    </r>
    <r>
      <rPr>
        <sz val="11"/>
        <rFont val="Times New Roman"/>
        <charset val="134"/>
      </rPr>
      <t>(含生育保险)</t>
    </r>
  </si>
  <si>
    <r>
      <rPr>
        <sz val="11"/>
        <rFont val="Times New Roman"/>
        <charset val="134"/>
      </rPr>
      <t xml:space="preserve">   </t>
    </r>
    <r>
      <rPr>
        <sz val="11"/>
        <rFont val="宋体"/>
        <charset val="134"/>
      </rPr>
      <t>其中：基本医疗保险待遇支出</t>
    </r>
  </si>
  <si>
    <r>
      <rPr>
        <sz val="11"/>
        <rFont val="Times New Roman"/>
        <charset val="134"/>
      </rPr>
      <t xml:space="preserve">              </t>
    </r>
    <r>
      <rPr>
        <sz val="11"/>
        <rFont val="宋体"/>
        <charset val="134"/>
      </rPr>
      <t>转移支出</t>
    </r>
  </si>
  <si>
    <r>
      <rPr>
        <sz val="11"/>
        <rFont val="Times New Roman"/>
        <charset val="134"/>
      </rPr>
      <t xml:space="preserve">              </t>
    </r>
    <r>
      <rPr>
        <sz val="11"/>
        <rFont val="宋体"/>
        <charset val="134"/>
      </rPr>
      <t>其他职工基本医疗保险基金支出</t>
    </r>
  </si>
  <si>
    <r>
      <rPr>
        <sz val="11"/>
        <rFont val="Times New Roman"/>
        <charset val="134"/>
      </rPr>
      <t xml:space="preserve">   </t>
    </r>
    <r>
      <rPr>
        <sz val="11"/>
        <rFont val="宋体"/>
        <charset val="134"/>
      </rPr>
      <t>其中：工伤保险待遇支出</t>
    </r>
  </si>
  <si>
    <r>
      <rPr>
        <sz val="11"/>
        <rFont val="Times New Roman"/>
        <charset val="134"/>
      </rPr>
      <t xml:space="preserve">              </t>
    </r>
    <r>
      <rPr>
        <sz val="11"/>
        <rFont val="宋体"/>
        <charset val="134"/>
      </rPr>
      <t>其他工伤保险基金支出</t>
    </r>
  </si>
  <si>
    <r>
      <rPr>
        <sz val="11"/>
        <rFont val="Times New Roman"/>
        <charset val="134"/>
      </rPr>
      <t xml:space="preserve">   </t>
    </r>
    <r>
      <rPr>
        <sz val="11"/>
        <rFont val="宋体"/>
        <charset val="134"/>
      </rPr>
      <t>其中：基本养老金支出</t>
    </r>
  </si>
  <si>
    <r>
      <rPr>
        <sz val="11"/>
        <rFont val="Times New Roman"/>
        <charset val="134"/>
      </rPr>
      <t xml:space="preserve">              </t>
    </r>
    <r>
      <rPr>
        <sz val="11"/>
        <rFont val="宋体"/>
        <charset val="134"/>
      </rPr>
      <t>其他基本养老保险基金支出</t>
    </r>
  </si>
  <si>
    <r>
      <rPr>
        <sz val="12"/>
        <rFont val="黑体"/>
        <charset val="134"/>
      </rPr>
      <t>附表</t>
    </r>
    <r>
      <rPr>
        <sz val="12"/>
        <rFont val="Times New Roman"/>
        <charset val="134"/>
      </rPr>
      <t>37</t>
    </r>
  </si>
  <si>
    <r>
      <rPr>
        <sz val="20"/>
        <rFont val="方正大标宋简体"/>
        <charset val="134"/>
      </rPr>
      <t>市本级</t>
    </r>
    <r>
      <rPr>
        <sz val="20"/>
        <rFont val="Times New Roman"/>
        <charset val="134"/>
      </rPr>
      <t>2022</t>
    </r>
    <r>
      <rPr>
        <sz val="20"/>
        <rFont val="方正大标宋简体"/>
        <charset val="134"/>
      </rPr>
      <t>年社会保险基金预算结余表</t>
    </r>
  </si>
  <si>
    <r>
      <rPr>
        <sz val="11"/>
        <rFont val="Times New Roman"/>
        <charset val="134"/>
      </rPr>
      <t xml:space="preserve">                </t>
    </r>
    <r>
      <rPr>
        <sz val="11"/>
        <rFont val="宋体"/>
        <charset val="134"/>
      </rPr>
      <t>单位：万元</t>
    </r>
  </si>
  <si>
    <t>市本级社会保险基金年末滚存结余</t>
  </si>
  <si>
    <t>一、失业保险基金年末滚存结余</t>
  </si>
  <si>
    <t>二、城镇职工基本医疗保险基金年末滚存结余（含生育保险）</t>
  </si>
  <si>
    <t>三、工伤保险基金年末滚存结余</t>
  </si>
  <si>
    <t>四、城乡居民基本养老保险基金滚存结余</t>
  </si>
  <si>
    <t>五、机关事业单位基本养老保险基金滚存结余</t>
  </si>
  <si>
    <t>六、城乡居民基本医疗保险基金滚存结余</t>
  </si>
  <si>
    <t xml:space="preserve">名词解释：社会保险是由政府举办的主要由企业和职工缴费筹资的社会保障计划，其缴费收入是政府重要的财政收入。社会保险基金收入是一种强制性的专款专用的财政收入形式，其收入要专项用于政府社会保险计划的开支。
我国的社会保险基金收入按项目划分可分为基本养老保险基金收入、失业保险基金收入、基本医疗保险基金收入、工伤保险基金收入和生育保险基金收入。其中每个保险基金收入项目中又分为保险费收入、财政补贴收入、其他收入、利息收入。
1、社会保险费收入，是指缴费单位和缴费个人按纳费基数的一定比例分别交纳的养老保险费、失业保险费、医疗保险费等收入。
2、财政补贴收入是指收到的财政部门给予的各项社会保险基金的补贴。
3、其他收入包含转移收入、往来业务收入等。
4、社会保险基金支出，是指支付社会保险待遇资金。
5、其它支出包含转移支出、国家规定的政策性支出等。
补充说明：根据《湖北省全面推进生育保险和职工基本医疗保险合并实施意见》（鄂医保发﹝2019﹞42号）文件，2020年开始生育保险和职工基本医疗保险合并实施。根据《省人民政府关于完善企业职工基本养老保险省级统筹制度的通知》要求，2021年起，我省采取市县编制收支计划、省级汇总审核下达的程序，编制全省企业养老保险基金预算，经省级人大批准后下达各地执行 。
</t>
  </si>
  <si>
    <r>
      <rPr>
        <sz val="12"/>
        <rFont val="黑体"/>
        <charset val="134"/>
      </rPr>
      <t>附表</t>
    </r>
    <r>
      <rPr>
        <sz val="12"/>
        <rFont val="Times New Roman"/>
        <charset val="134"/>
      </rPr>
      <t>38</t>
    </r>
  </si>
  <si>
    <r>
      <rPr>
        <sz val="20"/>
        <rFont val="方正大标宋简体"/>
        <charset val="134"/>
      </rPr>
      <t>全市</t>
    </r>
    <r>
      <rPr>
        <sz val="20"/>
        <rFont val="Times New Roman"/>
        <charset val="134"/>
      </rPr>
      <t>2022</t>
    </r>
    <r>
      <rPr>
        <sz val="20"/>
        <rFont val="方正大标宋简体"/>
        <charset val="134"/>
      </rPr>
      <t>年国有资本经营预算收入表</t>
    </r>
  </si>
  <si>
    <r>
      <rPr>
        <sz val="11"/>
        <rFont val="Times New Roman"/>
        <charset val="134"/>
      </rPr>
      <t>编制单位：市国资委</t>
    </r>
    <r>
      <rPr>
        <sz val="11"/>
        <rFont val="Times New Roman"/>
        <charset val="134"/>
      </rPr>
      <t xml:space="preserve">  </t>
    </r>
    <r>
      <rPr>
        <sz val="10"/>
        <rFont val="宋体"/>
        <charset val="134"/>
      </rPr>
      <t>市财政局</t>
    </r>
  </si>
  <si>
    <r>
      <rPr>
        <sz val="11"/>
        <rFont val="Times New Roman"/>
        <charset val="134"/>
      </rPr>
      <t xml:space="preserve">             </t>
    </r>
    <r>
      <rPr>
        <sz val="10"/>
        <rFont val="宋体"/>
        <charset val="134"/>
      </rPr>
      <t>单位：万元</t>
    </r>
  </si>
  <si>
    <r>
      <rPr>
        <b/>
        <sz val="11"/>
        <rFont val="Times New Roman"/>
        <charset val="134"/>
      </rPr>
      <t xml:space="preserve">  </t>
    </r>
    <r>
      <rPr>
        <b/>
        <sz val="11"/>
        <rFont val="宋体"/>
        <charset val="134"/>
      </rPr>
      <t>国有资本经营收入合计</t>
    </r>
  </si>
  <si>
    <r>
      <rPr>
        <sz val="11"/>
        <rFont val="Times New Roman"/>
        <charset val="134"/>
      </rPr>
      <t xml:space="preserve"> </t>
    </r>
    <r>
      <rPr>
        <sz val="11"/>
        <rFont val="宋体"/>
        <charset val="134"/>
      </rPr>
      <t>一、利润收入</t>
    </r>
  </si>
  <si>
    <r>
      <rPr>
        <sz val="11"/>
        <rFont val="Times New Roman"/>
        <charset val="134"/>
      </rPr>
      <t xml:space="preserve"> </t>
    </r>
    <r>
      <rPr>
        <sz val="11"/>
        <rFont val="宋体"/>
        <charset val="134"/>
      </rPr>
      <t>二、股利、股息收入</t>
    </r>
  </si>
  <si>
    <r>
      <rPr>
        <sz val="11"/>
        <rFont val="Times New Roman"/>
        <charset val="134"/>
      </rPr>
      <t xml:space="preserve"> </t>
    </r>
    <r>
      <rPr>
        <sz val="11"/>
        <rFont val="宋体"/>
        <charset val="134"/>
      </rPr>
      <t>三、产权转让收入</t>
    </r>
  </si>
  <si>
    <r>
      <rPr>
        <sz val="11"/>
        <rFont val="Times New Roman"/>
        <charset val="134"/>
      </rPr>
      <t xml:space="preserve"> </t>
    </r>
    <r>
      <rPr>
        <sz val="11"/>
        <rFont val="宋体"/>
        <charset val="134"/>
      </rPr>
      <t>四、清算收入</t>
    </r>
  </si>
  <si>
    <r>
      <rPr>
        <sz val="11"/>
        <rFont val="Times New Roman"/>
        <charset val="134"/>
      </rPr>
      <t xml:space="preserve"> </t>
    </r>
    <r>
      <rPr>
        <sz val="11"/>
        <rFont val="宋体"/>
        <charset val="134"/>
      </rPr>
      <t>五、其他国有资本经营收入</t>
    </r>
  </si>
  <si>
    <r>
      <rPr>
        <b/>
        <sz val="11"/>
        <rFont val="宋体"/>
        <charset val="134"/>
      </rPr>
      <t>转移性收入合计</t>
    </r>
  </si>
  <si>
    <r>
      <rPr>
        <sz val="11"/>
        <rFont val="Times New Roman"/>
        <charset val="134"/>
      </rPr>
      <t>国有资本经营预算转移支付收入</t>
    </r>
  </si>
  <si>
    <r>
      <rPr>
        <sz val="11"/>
        <rFont val="Times New Roman"/>
        <charset val="134"/>
      </rPr>
      <t>上年结转收入</t>
    </r>
  </si>
  <si>
    <r>
      <rPr>
        <b/>
        <sz val="11"/>
        <rFont val="宋体"/>
        <charset val="134"/>
      </rPr>
      <t>收</t>
    </r>
    <r>
      <rPr>
        <b/>
        <sz val="11"/>
        <rFont val="Times New Roman"/>
        <charset val="134"/>
      </rPr>
      <t xml:space="preserve"> </t>
    </r>
    <r>
      <rPr>
        <b/>
        <sz val="11"/>
        <rFont val="宋体"/>
        <charset val="134"/>
      </rPr>
      <t>入</t>
    </r>
    <r>
      <rPr>
        <b/>
        <sz val="11"/>
        <rFont val="Times New Roman"/>
        <charset val="134"/>
      </rPr>
      <t xml:space="preserve"> </t>
    </r>
    <r>
      <rPr>
        <b/>
        <sz val="11"/>
        <rFont val="宋体"/>
        <charset val="134"/>
      </rPr>
      <t>总计</t>
    </r>
  </si>
  <si>
    <r>
      <rPr>
        <sz val="12"/>
        <rFont val="黑体"/>
        <charset val="134"/>
      </rPr>
      <t>附表</t>
    </r>
    <r>
      <rPr>
        <sz val="12"/>
        <rFont val="Times New Roman"/>
        <charset val="134"/>
      </rPr>
      <t>39</t>
    </r>
  </si>
  <si>
    <r>
      <rPr>
        <sz val="20"/>
        <rFont val="方正大标宋简体"/>
        <charset val="134"/>
      </rPr>
      <t>全市</t>
    </r>
    <r>
      <rPr>
        <sz val="20"/>
        <rFont val="Times New Roman"/>
        <charset val="134"/>
      </rPr>
      <t>2022</t>
    </r>
    <r>
      <rPr>
        <sz val="20"/>
        <rFont val="方正大标宋简体"/>
        <charset val="134"/>
      </rPr>
      <t>年国有资本经营预算支出表</t>
    </r>
  </si>
  <si>
    <r>
      <rPr>
        <sz val="12"/>
        <rFont val="Times New Roman"/>
        <charset val="134"/>
      </rPr>
      <t xml:space="preserve"> </t>
    </r>
    <r>
      <rPr>
        <sz val="12"/>
        <rFont val="宋体"/>
        <charset val="134"/>
      </rPr>
      <t>单位：万元</t>
    </r>
  </si>
  <si>
    <t>国有资本经营预算支出合计</t>
  </si>
  <si>
    <t>二、国有资本经营预算支出</t>
  </si>
  <si>
    <t>230</t>
  </si>
  <si>
    <t>23008</t>
  </si>
  <si>
    <t>调出资金</t>
  </si>
  <si>
    <r>
      <rPr>
        <sz val="12"/>
        <rFont val="黑体"/>
        <charset val="134"/>
      </rPr>
      <t>附表</t>
    </r>
    <r>
      <rPr>
        <sz val="12"/>
        <rFont val="Times New Roman"/>
        <charset val="134"/>
      </rPr>
      <t>40</t>
    </r>
  </si>
  <si>
    <r>
      <rPr>
        <sz val="20"/>
        <rFont val="方正大标宋简体"/>
        <charset val="134"/>
      </rPr>
      <t>市本级</t>
    </r>
    <r>
      <rPr>
        <sz val="20"/>
        <rFont val="Times New Roman"/>
        <charset val="134"/>
      </rPr>
      <t>2022</t>
    </r>
    <r>
      <rPr>
        <sz val="20"/>
        <rFont val="方正大标宋简体"/>
        <charset val="134"/>
      </rPr>
      <t>年国有资本经营预算收入表</t>
    </r>
  </si>
  <si>
    <r>
      <rPr>
        <sz val="10"/>
        <rFont val="黑体"/>
        <charset val="134"/>
      </rPr>
      <t>项</t>
    </r>
    <r>
      <rPr>
        <sz val="10"/>
        <rFont val="Times New Roman"/>
        <charset val="134"/>
      </rPr>
      <t xml:space="preserve">    </t>
    </r>
    <r>
      <rPr>
        <sz val="10"/>
        <rFont val="黑体"/>
        <charset val="134"/>
      </rPr>
      <t>目</t>
    </r>
  </si>
  <si>
    <r>
      <rPr>
        <b/>
        <sz val="10"/>
        <rFont val="Times New Roman"/>
        <charset val="134"/>
      </rPr>
      <t xml:space="preserve"> </t>
    </r>
    <r>
      <rPr>
        <b/>
        <sz val="10"/>
        <rFont val="宋体"/>
        <charset val="134"/>
      </rPr>
      <t>国</t>
    </r>
    <r>
      <rPr>
        <b/>
        <sz val="10"/>
        <rFont val="Times New Roman"/>
        <charset val="134"/>
      </rPr>
      <t xml:space="preserve"> </t>
    </r>
    <r>
      <rPr>
        <b/>
        <sz val="10"/>
        <rFont val="宋体"/>
        <charset val="134"/>
      </rPr>
      <t>有</t>
    </r>
    <r>
      <rPr>
        <b/>
        <sz val="10"/>
        <rFont val="Times New Roman"/>
        <charset val="134"/>
      </rPr>
      <t xml:space="preserve"> </t>
    </r>
    <r>
      <rPr>
        <b/>
        <sz val="10"/>
        <rFont val="宋体"/>
        <charset val="134"/>
      </rPr>
      <t>资 本 经 营 收 入合计</t>
    </r>
  </si>
  <si>
    <t>一、利润收入</t>
  </si>
  <si>
    <r>
      <rPr>
        <sz val="10"/>
        <rFont val="Times New Roman"/>
        <charset val="134"/>
      </rPr>
      <t xml:space="preserve"> </t>
    </r>
    <r>
      <rPr>
        <sz val="10"/>
        <rFont val="宋体"/>
        <charset val="134"/>
      </rPr>
      <t>其他国有资本经营预算企业利润收入</t>
    </r>
  </si>
  <si>
    <r>
      <rPr>
        <sz val="10"/>
        <rFont val="Times New Roman"/>
        <charset val="134"/>
      </rPr>
      <t xml:space="preserve"> </t>
    </r>
    <r>
      <rPr>
        <sz val="10"/>
        <rFont val="宋体"/>
        <charset val="134"/>
      </rPr>
      <t>随州市金盾押运公司</t>
    </r>
  </si>
  <si>
    <r>
      <rPr>
        <sz val="10"/>
        <rFont val="宋体"/>
        <charset val="134"/>
      </rPr>
      <t>按</t>
    </r>
    <r>
      <rPr>
        <sz val="10"/>
        <rFont val="Times New Roman"/>
        <charset val="134"/>
      </rPr>
      <t>2021</t>
    </r>
    <r>
      <rPr>
        <sz val="10"/>
        <rFont val="宋体"/>
        <charset val="134"/>
      </rPr>
      <t>年预算利润</t>
    </r>
    <r>
      <rPr>
        <sz val="10"/>
        <rFont val="Times New Roman"/>
        <charset val="134"/>
      </rPr>
      <t>171.04</t>
    </r>
    <r>
      <rPr>
        <sz val="10"/>
        <rFont val="宋体"/>
        <charset val="134"/>
      </rPr>
      <t>万元的</t>
    </r>
    <r>
      <rPr>
        <sz val="10"/>
        <rFont val="Times New Roman"/>
        <charset val="134"/>
      </rPr>
      <t>30%</t>
    </r>
    <r>
      <rPr>
        <sz val="10"/>
        <rFont val="宋体"/>
        <charset val="134"/>
      </rPr>
      <t>征收</t>
    </r>
  </si>
  <si>
    <t>随州国有资本投资有限公司</t>
  </si>
  <si>
    <r>
      <rPr>
        <sz val="10"/>
        <rFont val="宋体"/>
        <charset val="134"/>
      </rPr>
      <t>按</t>
    </r>
    <r>
      <rPr>
        <sz val="10"/>
        <rFont val="Times New Roman"/>
        <charset val="134"/>
      </rPr>
      <t>2021</t>
    </r>
    <r>
      <rPr>
        <sz val="10"/>
        <rFont val="宋体"/>
        <charset val="134"/>
      </rPr>
      <t>年预算利润</t>
    </r>
    <r>
      <rPr>
        <sz val="10"/>
        <rFont val="Times New Roman"/>
        <charset val="134"/>
      </rPr>
      <t>18896</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</si>
  <si>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随州市高新投</t>
    </r>
  </si>
  <si>
    <r>
      <rPr>
        <sz val="10"/>
        <rFont val="宋体"/>
        <charset val="134"/>
      </rPr>
      <t>按</t>
    </r>
    <r>
      <rPr>
        <sz val="10"/>
        <rFont val="Times New Roman"/>
        <charset val="134"/>
      </rPr>
      <t>2021</t>
    </r>
    <r>
      <rPr>
        <sz val="10"/>
        <rFont val="宋体"/>
        <charset val="134"/>
      </rPr>
      <t>年预算利润</t>
    </r>
    <r>
      <rPr>
        <sz val="10"/>
        <rFont val="Times New Roman"/>
        <charset val="134"/>
      </rPr>
      <t>733.34</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</si>
  <si>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随州市金控集团</t>
    </r>
  </si>
  <si>
    <r>
      <rPr>
        <sz val="10"/>
        <rFont val="宋体"/>
        <charset val="134"/>
      </rPr>
      <t>按</t>
    </r>
    <r>
      <rPr>
        <sz val="10"/>
        <rFont val="Times New Roman"/>
        <charset val="134"/>
      </rPr>
      <t>2021</t>
    </r>
    <r>
      <rPr>
        <sz val="10"/>
        <rFont val="宋体"/>
        <charset val="134"/>
      </rPr>
      <t>年预算利润</t>
    </r>
    <r>
      <rPr>
        <sz val="10"/>
        <rFont val="Times New Roman"/>
        <charset val="134"/>
      </rPr>
      <t>330</t>
    </r>
    <r>
      <rPr>
        <sz val="10"/>
        <rFont val="宋体"/>
        <charset val="134"/>
      </rPr>
      <t>万元的</t>
    </r>
    <r>
      <rPr>
        <sz val="10"/>
        <rFont val="Times New Roman"/>
        <charset val="134"/>
      </rPr>
      <t>30%</t>
    </r>
    <r>
      <rPr>
        <sz val="10"/>
        <rFont val="宋体"/>
        <charset val="134"/>
      </rPr>
      <t>征收</t>
    </r>
  </si>
  <si>
    <t>随州市粮食储备公司</t>
  </si>
  <si>
    <r>
      <rPr>
        <sz val="10"/>
        <rFont val="宋体"/>
        <charset val="134"/>
      </rPr>
      <t>按</t>
    </r>
    <r>
      <rPr>
        <sz val="10"/>
        <rFont val="Times New Roman"/>
        <charset val="134"/>
      </rPr>
      <t>2021</t>
    </r>
    <r>
      <rPr>
        <sz val="10"/>
        <rFont val="宋体"/>
        <charset val="134"/>
      </rPr>
      <t>年预算利润</t>
    </r>
    <r>
      <rPr>
        <sz val="10"/>
        <rFont val="Times New Roman"/>
        <charset val="134"/>
      </rPr>
      <t>39.2</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</si>
  <si>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中房集团</t>
    </r>
  </si>
  <si>
    <r>
      <rPr>
        <sz val="10"/>
        <rFont val="宋体"/>
        <charset val="134"/>
      </rPr>
      <t>按</t>
    </r>
    <r>
      <rPr>
        <sz val="10"/>
        <rFont val="Times New Roman"/>
        <charset val="134"/>
      </rPr>
      <t>2021</t>
    </r>
    <r>
      <rPr>
        <sz val="10"/>
        <rFont val="宋体"/>
        <charset val="134"/>
      </rPr>
      <t>年预算利润</t>
    </r>
    <r>
      <rPr>
        <sz val="10"/>
        <rFont val="Times New Roman"/>
        <charset val="134"/>
      </rPr>
      <t>-420</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</si>
  <si>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随州保安服务公司</t>
    </r>
  </si>
  <si>
    <r>
      <rPr>
        <sz val="10"/>
        <rFont val="宋体"/>
        <charset val="134"/>
      </rPr>
      <t>按</t>
    </r>
    <r>
      <rPr>
        <sz val="10"/>
        <rFont val="Times New Roman"/>
        <charset val="134"/>
      </rPr>
      <t>2021</t>
    </r>
    <r>
      <rPr>
        <sz val="10"/>
        <rFont val="宋体"/>
        <charset val="134"/>
      </rPr>
      <t>年预算利润</t>
    </r>
    <r>
      <rPr>
        <sz val="10"/>
        <rFont val="Times New Roman"/>
        <charset val="134"/>
      </rPr>
      <t>-187</t>
    </r>
    <r>
      <rPr>
        <sz val="10"/>
        <rFont val="宋体"/>
        <charset val="134"/>
      </rPr>
      <t>万元的</t>
    </r>
    <r>
      <rPr>
        <sz val="10"/>
        <rFont val="Times New Roman"/>
        <charset val="134"/>
      </rPr>
      <t>30%</t>
    </r>
    <r>
      <rPr>
        <sz val="10"/>
        <rFont val="宋体"/>
        <charset val="134"/>
      </rPr>
      <t>征收</t>
    </r>
  </si>
  <si>
    <r>
      <rPr>
        <sz val="10"/>
        <rFont val="Times New Roman"/>
        <charset val="134"/>
      </rPr>
      <t xml:space="preserve">  </t>
    </r>
    <r>
      <rPr>
        <sz val="10"/>
        <rFont val="宋体"/>
        <charset val="134"/>
      </rPr>
      <t>随州鸿运公司</t>
    </r>
  </si>
  <si>
    <r>
      <rPr>
        <sz val="10"/>
        <rFont val="宋体"/>
        <charset val="134"/>
      </rPr>
      <t>湖北文旅投股利分红</t>
    </r>
    <r>
      <rPr>
        <sz val="10"/>
        <rFont val="Times New Roman"/>
        <charset val="134"/>
      </rPr>
      <t>6.8</t>
    </r>
    <r>
      <rPr>
        <sz val="10"/>
        <rFont val="宋体"/>
        <charset val="134"/>
      </rPr>
      <t>万元</t>
    </r>
  </si>
  <si>
    <r>
      <rPr>
        <sz val="10"/>
        <rFont val="Times New Roman"/>
        <charset val="134"/>
      </rPr>
      <t xml:space="preserve"> </t>
    </r>
    <r>
      <rPr>
        <sz val="10"/>
        <rFont val="宋体"/>
        <charset val="134"/>
      </rPr>
      <t>二、股利、股息收入</t>
    </r>
  </si>
  <si>
    <r>
      <rPr>
        <sz val="10"/>
        <rFont val="Times New Roman"/>
        <charset val="134"/>
      </rPr>
      <t xml:space="preserve">     </t>
    </r>
    <r>
      <rPr>
        <sz val="10"/>
        <rFont val="宋体"/>
        <charset val="134"/>
      </rPr>
      <t>国有参股公司股利、股息收入</t>
    </r>
  </si>
  <si>
    <r>
      <rPr>
        <sz val="10"/>
        <rFont val="宋体"/>
        <charset val="134"/>
      </rPr>
      <t>政府参股齐星车身实际分红</t>
    </r>
    <r>
      <rPr>
        <sz val="10"/>
        <rFont val="Times New Roman"/>
        <charset val="134"/>
      </rPr>
      <t>150</t>
    </r>
    <r>
      <rPr>
        <sz val="10"/>
        <rFont val="宋体"/>
        <charset val="134"/>
      </rPr>
      <t>万元</t>
    </r>
  </si>
  <si>
    <r>
      <rPr>
        <sz val="10"/>
        <rFont val="Times New Roman"/>
        <charset val="134"/>
      </rPr>
      <t xml:space="preserve"> </t>
    </r>
    <r>
      <rPr>
        <sz val="10"/>
        <rFont val="宋体"/>
        <charset val="134"/>
      </rPr>
      <t>三、产权转让收入</t>
    </r>
  </si>
  <si>
    <r>
      <rPr>
        <sz val="10"/>
        <rFont val="Times New Roman"/>
        <charset val="134"/>
      </rPr>
      <t xml:space="preserve"> </t>
    </r>
    <r>
      <rPr>
        <sz val="10"/>
        <rFont val="宋体"/>
        <charset val="134"/>
      </rPr>
      <t>四、清算收入</t>
    </r>
  </si>
  <si>
    <r>
      <rPr>
        <sz val="10"/>
        <rFont val="Times New Roman"/>
        <charset val="134"/>
      </rPr>
      <t xml:space="preserve"> </t>
    </r>
    <r>
      <rPr>
        <sz val="10"/>
        <rFont val="宋体"/>
        <charset val="134"/>
      </rPr>
      <t>五、其他国有资本经营收入</t>
    </r>
  </si>
  <si>
    <t>国有资本经营预算转移支付收入</t>
  </si>
  <si>
    <t>上年结转收入</t>
  </si>
  <si>
    <r>
      <rPr>
        <b/>
        <sz val="10"/>
        <rFont val="宋体"/>
        <charset val="134"/>
      </rPr>
      <t>收</t>
    </r>
    <r>
      <rPr>
        <b/>
        <sz val="10"/>
        <rFont val="Times New Roman"/>
        <charset val="134"/>
      </rPr>
      <t xml:space="preserve"> </t>
    </r>
    <r>
      <rPr>
        <b/>
        <sz val="10"/>
        <rFont val="宋体"/>
        <charset val="134"/>
      </rPr>
      <t>入</t>
    </r>
    <r>
      <rPr>
        <b/>
        <sz val="10"/>
        <rFont val="Times New Roman"/>
        <charset val="134"/>
      </rPr>
      <t xml:space="preserve"> </t>
    </r>
    <r>
      <rPr>
        <b/>
        <sz val="10"/>
        <rFont val="宋体"/>
        <charset val="134"/>
      </rPr>
      <t>总计</t>
    </r>
  </si>
  <si>
    <r>
      <rPr>
        <sz val="12"/>
        <rFont val="黑体"/>
        <charset val="134"/>
      </rPr>
      <t>附表</t>
    </r>
    <r>
      <rPr>
        <sz val="12"/>
        <rFont val="Times New Roman"/>
        <charset val="134"/>
      </rPr>
      <t>41</t>
    </r>
  </si>
  <si>
    <r>
      <rPr>
        <sz val="20"/>
        <rFont val="方正大标宋简体"/>
        <charset val="134"/>
      </rPr>
      <t>市本级</t>
    </r>
    <r>
      <rPr>
        <sz val="20"/>
        <rFont val="Times New Roman"/>
        <charset val="134"/>
      </rPr>
      <t>2022</t>
    </r>
    <r>
      <rPr>
        <sz val="20"/>
        <rFont val="方正大标宋简体"/>
        <charset val="134"/>
      </rPr>
      <t>年国有资本经营预算支出表</t>
    </r>
  </si>
  <si>
    <r>
      <rPr>
        <sz val="10"/>
        <rFont val="黑体"/>
        <charset val="134"/>
      </rPr>
      <t>科目</t>
    </r>
  </si>
  <si>
    <r>
      <rPr>
        <sz val="10"/>
        <rFont val="黑体"/>
        <charset val="134"/>
      </rPr>
      <t>项</t>
    </r>
    <r>
      <rPr>
        <sz val="10"/>
        <rFont val="Times New Roman"/>
        <charset val="134"/>
      </rPr>
      <t xml:space="preserve">  </t>
    </r>
    <r>
      <rPr>
        <sz val="10"/>
        <rFont val="黑体"/>
        <charset val="134"/>
      </rPr>
      <t>目</t>
    </r>
  </si>
  <si>
    <r>
      <rPr>
        <sz val="10"/>
        <rFont val="黑体"/>
        <charset val="134"/>
      </rPr>
      <t>预算数</t>
    </r>
  </si>
  <si>
    <r>
      <rPr>
        <sz val="10"/>
        <rFont val="黑体"/>
        <charset val="134"/>
      </rPr>
      <t>备注</t>
    </r>
  </si>
  <si>
    <r>
      <rPr>
        <b/>
        <sz val="10"/>
        <rFont val="宋体"/>
        <charset val="134"/>
      </rPr>
      <t>国</t>
    </r>
    <r>
      <rPr>
        <b/>
        <sz val="10"/>
        <rFont val="Times New Roman"/>
        <charset val="134"/>
      </rPr>
      <t xml:space="preserve"> </t>
    </r>
    <r>
      <rPr>
        <b/>
        <sz val="10"/>
        <rFont val="宋体"/>
        <charset val="134"/>
      </rPr>
      <t>有</t>
    </r>
    <r>
      <rPr>
        <b/>
        <sz val="10"/>
        <rFont val="Times New Roman"/>
        <charset val="134"/>
      </rPr>
      <t xml:space="preserve"> </t>
    </r>
    <r>
      <rPr>
        <b/>
        <sz val="10"/>
        <rFont val="宋体"/>
        <charset val="134"/>
      </rPr>
      <t>资</t>
    </r>
    <r>
      <rPr>
        <b/>
        <sz val="10"/>
        <rFont val="Times New Roman"/>
        <charset val="134"/>
      </rPr>
      <t xml:space="preserve"> </t>
    </r>
    <r>
      <rPr>
        <b/>
        <sz val="10"/>
        <rFont val="宋体"/>
        <charset val="134"/>
      </rPr>
      <t>本</t>
    </r>
    <r>
      <rPr>
        <b/>
        <sz val="10"/>
        <rFont val="Times New Roman"/>
        <charset val="134"/>
      </rPr>
      <t xml:space="preserve"> </t>
    </r>
    <r>
      <rPr>
        <b/>
        <sz val="10"/>
        <rFont val="宋体"/>
        <charset val="134"/>
      </rPr>
      <t>经</t>
    </r>
    <r>
      <rPr>
        <b/>
        <sz val="10"/>
        <rFont val="Times New Roman"/>
        <charset val="134"/>
      </rPr>
      <t xml:space="preserve"> </t>
    </r>
    <r>
      <rPr>
        <b/>
        <sz val="10"/>
        <rFont val="宋体"/>
        <charset val="134"/>
      </rPr>
      <t>营</t>
    </r>
    <r>
      <rPr>
        <b/>
        <sz val="10"/>
        <rFont val="Times New Roman"/>
        <charset val="134"/>
      </rPr>
      <t xml:space="preserve"> </t>
    </r>
    <r>
      <rPr>
        <b/>
        <sz val="10"/>
        <rFont val="宋体"/>
        <charset val="134"/>
      </rPr>
      <t>支</t>
    </r>
    <r>
      <rPr>
        <b/>
        <sz val="10"/>
        <rFont val="Times New Roman"/>
        <charset val="134"/>
      </rPr>
      <t xml:space="preserve"> </t>
    </r>
    <r>
      <rPr>
        <b/>
        <sz val="10"/>
        <rFont val="宋体"/>
        <charset val="134"/>
      </rPr>
      <t>出合计</t>
    </r>
  </si>
  <si>
    <r>
      <rPr>
        <sz val="10"/>
        <rFont val="宋体"/>
        <charset val="134"/>
      </rPr>
      <t>一、社会保障和就业支出</t>
    </r>
  </si>
  <si>
    <r>
      <rPr>
        <sz val="10"/>
        <rFont val="Times New Roman"/>
        <charset val="134"/>
      </rPr>
      <t xml:space="preserve">    </t>
    </r>
    <r>
      <rPr>
        <sz val="10"/>
        <rFont val="宋体"/>
        <charset val="134"/>
      </rPr>
      <t>补充全国社会保障基金</t>
    </r>
  </si>
  <si>
    <r>
      <rPr>
        <sz val="10"/>
        <rFont val="Times New Roman"/>
        <charset val="134"/>
      </rPr>
      <t xml:space="preserve">       </t>
    </r>
    <r>
      <rPr>
        <sz val="10"/>
        <rFont val="宋体"/>
        <charset val="134"/>
      </rPr>
      <t>国有资本经营预算补充社保基金支出</t>
    </r>
  </si>
  <si>
    <r>
      <rPr>
        <sz val="10"/>
        <rFont val="Times New Roman"/>
        <charset val="134"/>
      </rPr>
      <t xml:space="preserve">    </t>
    </r>
    <r>
      <rPr>
        <sz val="10"/>
        <rFont val="宋体"/>
        <charset val="134"/>
      </rPr>
      <t>解决历史遗留问题及改革成本支出</t>
    </r>
  </si>
  <si>
    <t>2230105</t>
  </si>
  <si>
    <r>
      <rPr>
        <sz val="10"/>
        <rFont val="Times New Roman"/>
        <charset val="134"/>
      </rPr>
      <t xml:space="preserve">     </t>
    </r>
    <r>
      <rPr>
        <sz val="10"/>
        <rFont val="宋体"/>
        <charset val="134"/>
      </rPr>
      <t>国有企业退休人员社会化管理补助支出</t>
    </r>
  </si>
  <si>
    <t>2230199</t>
  </si>
  <si>
    <r>
      <rPr>
        <sz val="10"/>
        <rFont val="Times New Roman"/>
        <charset val="134"/>
      </rPr>
      <t xml:space="preserve">     </t>
    </r>
    <r>
      <rPr>
        <sz val="10"/>
        <rFont val="宋体"/>
        <charset val="134"/>
      </rPr>
      <t>其他解决历史遗留问题及改革成本支出</t>
    </r>
  </si>
  <si>
    <r>
      <rPr>
        <sz val="10"/>
        <rFont val="宋体"/>
        <charset val="134"/>
      </rPr>
      <t>用于解决中房集团历史遗留问题（房租减免）。</t>
    </r>
  </si>
  <si>
    <r>
      <rPr>
        <sz val="10"/>
        <rFont val="Times New Roman"/>
        <charset val="134"/>
      </rPr>
      <t xml:space="preserve">    </t>
    </r>
    <r>
      <rPr>
        <sz val="10"/>
        <rFont val="宋体"/>
        <charset val="134"/>
      </rPr>
      <t>其他国有资本经营预算支出</t>
    </r>
  </si>
  <si>
    <t>2239901</t>
  </si>
  <si>
    <r>
      <rPr>
        <sz val="10"/>
        <rFont val="Times New Roman"/>
        <charset val="134"/>
      </rPr>
      <t xml:space="preserve">       </t>
    </r>
    <r>
      <rPr>
        <sz val="10"/>
        <rFont val="宋体"/>
        <charset val="134"/>
      </rPr>
      <t>其他国有资本经营预算支出</t>
    </r>
  </si>
  <si>
    <r>
      <rPr>
        <sz val="10"/>
        <rFont val="宋体"/>
        <charset val="134"/>
      </rPr>
      <t>（</t>
    </r>
    <r>
      <rPr>
        <sz val="10"/>
        <rFont val="Times New Roman"/>
        <charset val="134"/>
      </rPr>
      <t>1</t>
    </r>
    <r>
      <rPr>
        <sz val="10"/>
        <rFont val="宋体"/>
        <charset val="134"/>
      </rPr>
      <t>）增加国有企业项目资本金注入</t>
    </r>
    <r>
      <rPr>
        <sz val="10"/>
        <rFont val="Times New Roman"/>
        <charset val="134"/>
      </rPr>
      <t>4085.37</t>
    </r>
    <r>
      <rPr>
        <sz val="10"/>
        <rFont val="宋体"/>
        <charset val="134"/>
      </rPr>
      <t>万元，其中：国投公司</t>
    </r>
    <r>
      <rPr>
        <sz val="10"/>
        <rFont val="Times New Roman"/>
        <charset val="134"/>
      </rPr>
      <t>3261</t>
    </r>
    <r>
      <rPr>
        <sz val="10"/>
        <rFont val="宋体"/>
        <charset val="134"/>
      </rPr>
      <t>万元，用于公共中心综合体建设；交投公司</t>
    </r>
    <r>
      <rPr>
        <sz val="10"/>
        <rFont val="Times New Roman"/>
        <charset val="134"/>
      </rPr>
      <t>39</t>
    </r>
    <r>
      <rPr>
        <sz val="10"/>
        <rFont val="宋体"/>
        <charset val="134"/>
      </rPr>
      <t>万元，解决</t>
    </r>
    <r>
      <rPr>
        <sz val="10"/>
        <rFont val="Times New Roman"/>
        <charset val="134"/>
      </rPr>
      <t>2021</t>
    </r>
    <r>
      <rPr>
        <sz val="10"/>
        <rFont val="宋体"/>
        <charset val="134"/>
      </rPr>
      <t>年公交首未站建设项目资金缺口；高新投公司</t>
    </r>
    <r>
      <rPr>
        <sz val="10"/>
        <rFont val="Times New Roman"/>
        <charset val="134"/>
      </rPr>
      <t>150</t>
    </r>
    <r>
      <rPr>
        <sz val="10"/>
        <rFont val="宋体"/>
        <charset val="134"/>
      </rPr>
      <t>万元，用于增加注册资本金，可用于漂水河东护岸市政工程建设；金控集团</t>
    </r>
    <r>
      <rPr>
        <sz val="10"/>
        <rFont val="Times New Roman"/>
        <charset val="134"/>
      </rPr>
      <t>50</t>
    </r>
    <r>
      <rPr>
        <sz val="10"/>
        <rFont val="宋体"/>
        <charset val="134"/>
      </rPr>
      <t>万元，用于解决政府担保基金、续贷周转金不足；金盾押运</t>
    </r>
    <r>
      <rPr>
        <sz val="10"/>
        <rFont val="Times New Roman"/>
        <charset val="134"/>
      </rPr>
      <t>35.37</t>
    </r>
    <r>
      <rPr>
        <sz val="10"/>
        <rFont val="宋体"/>
        <charset val="134"/>
      </rPr>
      <t>万元，用于增加企业注册资本金；市粮储公司</t>
    </r>
    <r>
      <rPr>
        <sz val="10"/>
        <rFont val="Times New Roman"/>
        <charset val="134"/>
      </rPr>
      <t>200</t>
    </r>
    <r>
      <rPr>
        <sz val="10"/>
        <rFont val="宋体"/>
        <charset val="134"/>
      </rPr>
      <t>万元，主要用于增资扩仓，支持粮食仓储能力建设。（</t>
    </r>
    <r>
      <rPr>
        <sz val="10"/>
        <rFont val="Times New Roman"/>
        <charset val="134"/>
      </rPr>
      <t>2</t>
    </r>
    <r>
      <rPr>
        <sz val="10"/>
        <rFont val="宋体"/>
        <charset val="134"/>
      </rPr>
      <t>）其他国有资本经营预算支出</t>
    </r>
    <r>
      <rPr>
        <sz val="10"/>
        <rFont val="Times New Roman"/>
        <charset val="134"/>
      </rPr>
      <t>120</t>
    </r>
    <r>
      <rPr>
        <sz val="10"/>
        <rFont val="宋体"/>
        <charset val="134"/>
      </rPr>
      <t>万元（其中：国资监管经费</t>
    </r>
    <r>
      <rPr>
        <sz val="10"/>
        <rFont val="Times New Roman"/>
        <charset val="134"/>
      </rPr>
      <t>50</t>
    </r>
    <r>
      <rPr>
        <sz val="10"/>
        <rFont val="宋体"/>
        <charset val="134"/>
      </rPr>
      <t>万元，国资国企在线监管系统建设</t>
    </r>
    <r>
      <rPr>
        <sz val="10"/>
        <rFont val="Times New Roman"/>
        <charset val="134"/>
      </rPr>
      <t>70</t>
    </r>
    <r>
      <rPr>
        <sz val="10"/>
        <rFont val="宋体"/>
        <charset val="134"/>
      </rPr>
      <t>万元）。</t>
    </r>
  </si>
  <si>
    <r>
      <rPr>
        <b/>
        <sz val="10"/>
        <rFont val="宋体"/>
        <charset val="134"/>
      </rPr>
      <t>三、转移性支出</t>
    </r>
  </si>
  <si>
    <r>
      <rPr>
        <sz val="10"/>
        <rFont val="Times New Roman"/>
        <charset val="134"/>
      </rPr>
      <t xml:space="preserve">  </t>
    </r>
    <r>
      <rPr>
        <sz val="10"/>
        <rFont val="宋体"/>
        <charset val="134"/>
      </rPr>
      <t>调出资金</t>
    </r>
  </si>
  <si>
    <t>2300803</t>
  </si>
  <si>
    <r>
      <rPr>
        <sz val="10"/>
        <rFont val="Times New Roman"/>
        <charset val="134"/>
      </rPr>
      <t xml:space="preserve">     </t>
    </r>
    <r>
      <rPr>
        <sz val="10"/>
        <rFont val="宋体"/>
        <charset val="134"/>
      </rPr>
      <t>国有资本经营预算调出资金</t>
    </r>
  </si>
  <si>
    <r>
      <rPr>
        <sz val="10"/>
        <rFont val="宋体"/>
        <charset val="134"/>
      </rPr>
      <t>根据省政府《关于积极应对新冠肺炎疫情冲击全面从紧加强预算管理的通知》（鄂政办发〔</t>
    </r>
    <r>
      <rPr>
        <sz val="10"/>
        <rFont val="Times New Roman"/>
        <charset val="134"/>
      </rPr>
      <t>2020</t>
    </r>
    <r>
      <rPr>
        <sz val="10"/>
        <rFont val="宋体"/>
        <charset val="134"/>
      </rPr>
      <t>〕</t>
    </r>
    <r>
      <rPr>
        <sz val="10"/>
        <rFont val="Times New Roman"/>
        <charset val="134"/>
      </rPr>
      <t>33</t>
    </r>
    <r>
      <rPr>
        <sz val="10"/>
        <rFont val="宋体"/>
        <charset val="134"/>
      </rPr>
      <t>号）精神，将国有资本经营预算收入</t>
    </r>
    <r>
      <rPr>
        <sz val="10"/>
        <rFont val="Times New Roman"/>
        <charset val="134"/>
      </rPr>
      <t>6057.67</t>
    </r>
    <r>
      <rPr>
        <sz val="10"/>
        <rFont val="宋体"/>
        <charset val="134"/>
      </rPr>
      <t>万元按</t>
    </r>
    <r>
      <rPr>
        <sz val="10"/>
        <rFont val="Times New Roman"/>
        <charset val="134"/>
      </rPr>
      <t>30%1817.3</t>
    </r>
    <r>
      <rPr>
        <sz val="10"/>
        <rFont val="宋体"/>
        <charset val="134"/>
      </rPr>
      <t>万元调入一般公共预算。将齐星车身</t>
    </r>
    <r>
      <rPr>
        <sz val="10"/>
        <rFont val="Times New Roman"/>
        <charset val="134"/>
      </rPr>
      <t>150</t>
    </r>
    <r>
      <rPr>
        <sz val="10"/>
        <rFont val="宋体"/>
        <charset val="134"/>
      </rPr>
      <t>万元分红收入全额调入一般公共预算，另从支持实体经济发展专项中安排齐星车身技改资金</t>
    </r>
    <r>
      <rPr>
        <sz val="10"/>
        <rFont val="Times New Roman"/>
        <charset val="134"/>
      </rPr>
      <t>150</t>
    </r>
    <r>
      <rPr>
        <sz val="10"/>
        <rFont val="宋体"/>
        <charset val="134"/>
      </rPr>
      <t>万元。</t>
    </r>
  </si>
  <si>
    <r>
      <rPr>
        <b/>
        <sz val="10"/>
        <rFont val="宋体"/>
        <charset val="134"/>
      </rPr>
      <t>支出总计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</si>
</sst>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_ "/>
    <numFmt numFmtId="179" formatCode="0.00_ "/>
    <numFmt numFmtId="180" formatCode="#,##0.0000"/>
    <numFmt numFmtId="181" formatCode="0.00_);[Red]\(0.00\)"/>
  </numFmts>
  <fonts count="43">
    <font>
      <sz val="11"/>
      <name val="宋体"/>
      <charset val="134"/>
    </font>
    <font>
      <sz val="11"/>
      <name val="Times New Roman"/>
      <charset val="134"/>
    </font>
    <font>
      <b/>
      <sz val="10"/>
      <name val="Times New Roman"/>
      <charset val="134"/>
    </font>
    <font>
      <sz val="10"/>
      <name val="Times New Roman"/>
      <charset val="134"/>
    </font>
    <font>
      <sz val="12"/>
      <name val="Times New Roman"/>
      <charset val="134"/>
    </font>
    <font>
      <sz val="20"/>
      <name val="Times New Roman"/>
      <charset val="134"/>
    </font>
    <font>
      <b/>
      <sz val="10"/>
      <name val="宋体"/>
      <charset val="134"/>
    </font>
    <font>
      <sz val="12"/>
      <name val="黑体"/>
      <charset val="134"/>
    </font>
    <font>
      <sz val="20"/>
      <name val="方正大标宋简体"/>
      <charset val="134"/>
    </font>
    <font>
      <sz val="10"/>
      <name val="黑体"/>
      <charset val="134"/>
    </font>
    <font>
      <sz val="10"/>
      <name val="宋体"/>
      <charset val="134"/>
    </font>
    <font>
      <b/>
      <sz val="11"/>
      <name val="Times New Roman"/>
      <charset val="134"/>
    </font>
    <font>
      <sz val="11"/>
      <name val="黑体"/>
      <charset val="134"/>
    </font>
    <font>
      <b/>
      <sz val="11"/>
      <name val="宋体"/>
      <charset val="134"/>
    </font>
    <font>
      <sz val="20"/>
      <name val="方正小标宋简体"/>
      <charset val="134"/>
    </font>
    <font>
      <sz val="14"/>
      <name val="Times New Roman"/>
      <charset val="134"/>
    </font>
    <font>
      <sz val="20"/>
      <name val="方正书宋_GBK"/>
      <charset val="134"/>
    </font>
    <font>
      <b/>
      <sz val="9"/>
      <name val="宋体"/>
      <charset val="134"/>
    </font>
    <font>
      <sz val="11"/>
      <color theme="1"/>
      <name val="Times New Roman"/>
      <charset val="134"/>
    </font>
    <font>
      <sz val="11"/>
      <color theme="1"/>
      <name val="宋体"/>
      <charset val="134"/>
    </font>
    <font>
      <b/>
      <sz val="11"/>
      <name val="黑体"/>
      <charset val="134"/>
    </font>
    <font>
      <sz val="11"/>
      <name val="方正书宋_GBK"/>
      <charset val="134"/>
    </font>
    <font>
      <b/>
      <sz val="11"/>
      <name val="方正书宋_GBK"/>
      <charset val="134"/>
    </font>
    <font>
      <u/>
      <sz val="11"/>
      <color indexed="4"/>
      <name val="宋体"/>
      <charset val="134"/>
    </font>
    <font>
      <u/>
      <sz val="11"/>
      <color indexed="20"/>
      <name val="宋体"/>
      <charset val="134"/>
    </font>
    <font>
      <sz val="11"/>
      <color indexed="2"/>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65"/>
      <name val="宋体"/>
      <charset val="134"/>
    </font>
    <font>
      <sz val="11"/>
      <color indexed="52"/>
      <name val="宋体"/>
      <charset val="134"/>
    </font>
    <font>
      <sz val="11"/>
      <color indexed="17"/>
      <name val="宋体"/>
      <charset val="134"/>
    </font>
    <font>
      <sz val="11"/>
      <color indexed="60"/>
      <name val="宋体"/>
      <charset val="134"/>
    </font>
    <font>
      <sz val="11"/>
      <color indexed="65"/>
      <name val="宋体"/>
      <charset val="134"/>
    </font>
    <font>
      <sz val="12"/>
      <name val="宋体"/>
      <charset val="134"/>
    </font>
    <font>
      <sz val="11"/>
      <color theme="1"/>
      <name val="Arial"/>
      <charset val="134"/>
      <scheme val="minor"/>
    </font>
    <font>
      <sz val="9"/>
      <name val="宋体"/>
      <charset val="134"/>
    </font>
    <font>
      <sz val="11"/>
      <name val="SimSun"/>
      <charset val="134"/>
    </font>
  </fonts>
  <fills count="20">
    <fill>
      <patternFill patternType="none"/>
    </fill>
    <fill>
      <patternFill patternType="gray125"/>
    </fill>
    <fill>
      <patternFill patternType="solid">
        <fgColor rgb="FF00B0F0"/>
        <bgColor rgb="FF00B0F0"/>
      </patternFill>
    </fill>
    <fill>
      <patternFill patternType="solid">
        <fgColor theme="0"/>
        <bgColor theme="0"/>
      </patternFill>
    </fill>
    <fill>
      <patternFill patternType="solid">
        <fgColor indexed="26"/>
        <bgColor indexed="26"/>
      </patternFill>
    </fill>
    <fill>
      <patternFill patternType="solid">
        <fgColor indexed="47"/>
        <bgColor indexed="47"/>
      </patternFill>
    </fill>
    <fill>
      <patternFill patternType="solid">
        <fgColor indexed="65"/>
        <bgColor indexed="64"/>
      </patternFill>
    </fill>
    <fill>
      <patternFill patternType="solid">
        <fgColor indexed="55"/>
        <bgColor indexed="55"/>
      </patternFill>
    </fill>
    <fill>
      <patternFill patternType="solid">
        <fgColor indexed="42"/>
        <bgColor indexed="42"/>
      </patternFill>
    </fill>
    <fill>
      <patternFill patternType="solid">
        <fgColor indexed="29"/>
        <bgColor indexed="29"/>
      </patternFill>
    </fill>
    <fill>
      <patternFill patternType="solid">
        <fgColor indexed="43"/>
        <bgColor indexed="43"/>
      </patternFill>
    </fill>
    <fill>
      <patternFill patternType="solid">
        <fgColor indexed="49"/>
        <bgColor indexed="49"/>
      </patternFill>
    </fill>
    <fill>
      <patternFill patternType="solid">
        <fgColor indexed="31"/>
        <bgColor indexed="31"/>
      </patternFill>
    </fill>
    <fill>
      <patternFill patternType="solid">
        <fgColor indexed="44"/>
        <bgColor indexed="44"/>
      </patternFill>
    </fill>
    <fill>
      <patternFill patternType="solid">
        <fgColor indexed="2"/>
        <bgColor indexed="2"/>
      </patternFill>
    </fill>
    <fill>
      <patternFill patternType="solid">
        <fgColor indexed="57"/>
        <bgColor indexed="57"/>
      </patternFill>
    </fill>
    <fill>
      <patternFill patternType="solid">
        <fgColor indexed="25"/>
        <bgColor indexed="25"/>
      </patternFill>
    </fill>
    <fill>
      <patternFill patternType="solid">
        <fgColor indexed="46"/>
        <bgColor indexed="46"/>
      </patternFill>
    </fill>
    <fill>
      <patternFill patternType="solid">
        <fgColor indexed="27"/>
        <bgColor indexed="27"/>
      </patternFill>
    </fill>
    <fill>
      <patternFill patternType="solid">
        <fgColor indexed="53"/>
        <bgColor indexed="53"/>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8">
    <xf numFmtId="0" fontId="0" fillId="0" borderId="0"/>
    <xf numFmtId="43" fontId="0" fillId="0" borderId="0"/>
    <xf numFmtId="44" fontId="0" fillId="0" borderId="0"/>
    <xf numFmtId="9" fontId="0" fillId="0" borderId="0"/>
    <xf numFmtId="41" fontId="0" fillId="0" borderId="0"/>
    <xf numFmtId="42" fontId="0" fillId="0" borderId="0"/>
    <xf numFmtId="0" fontId="23" fillId="0" borderId="0"/>
    <xf numFmtId="0" fontId="24" fillId="0" borderId="0"/>
    <xf numFmtId="0" fontId="0" fillId="4" borderId="8"/>
    <xf numFmtId="0" fontId="25" fillId="0" borderId="0"/>
    <xf numFmtId="0" fontId="26" fillId="0" borderId="0"/>
    <xf numFmtId="0" fontId="27" fillId="0" borderId="0"/>
    <xf numFmtId="0" fontId="28" fillId="0" borderId="9"/>
    <xf numFmtId="0" fontId="29" fillId="0" borderId="9"/>
    <xf numFmtId="0" fontId="30" fillId="0" borderId="10"/>
    <xf numFmtId="0" fontId="30" fillId="0" borderId="0"/>
    <xf numFmtId="0" fontId="31" fillId="5" borderId="11"/>
    <xf numFmtId="0" fontId="32" fillId="6" borderId="12"/>
    <xf numFmtId="0" fontId="33" fillId="6" borderId="11"/>
    <xf numFmtId="0" fontId="34" fillId="7" borderId="13"/>
    <xf numFmtId="0" fontId="35" fillId="0" borderId="14"/>
    <xf numFmtId="0" fontId="13" fillId="0" borderId="15"/>
    <xf numFmtId="0" fontId="36" fillId="8" borderId="0"/>
    <xf numFmtId="0" fontId="37" fillId="9" borderId="0"/>
    <xf numFmtId="0" fontId="37" fillId="10" borderId="0"/>
    <xf numFmtId="0" fontId="38" fillId="11" borderId="0"/>
    <xf numFmtId="0" fontId="0" fillId="12" borderId="0"/>
    <xf numFmtId="0" fontId="0" fillId="13" borderId="0"/>
    <xf numFmtId="0" fontId="38" fillId="13" borderId="0"/>
    <xf numFmtId="0" fontId="38" fillId="14" borderId="0"/>
    <xf numFmtId="0" fontId="0" fillId="9" borderId="0"/>
    <xf numFmtId="0" fontId="0" fillId="9" borderId="0"/>
    <xf numFmtId="0" fontId="38" fillId="9" borderId="0"/>
    <xf numFmtId="0" fontId="38" fillId="15" borderId="0"/>
    <xf numFmtId="0" fontId="0" fillId="8" borderId="0"/>
    <xf numFmtId="0" fontId="0" fillId="8" borderId="0"/>
    <xf numFmtId="0" fontId="38" fillId="8" borderId="0"/>
    <xf numFmtId="0" fontId="38" fillId="16" borderId="0"/>
    <xf numFmtId="0" fontId="0" fillId="17" borderId="0"/>
    <xf numFmtId="0" fontId="0" fillId="17" borderId="0"/>
    <xf numFmtId="0" fontId="38" fillId="17" borderId="0"/>
    <xf numFmtId="0" fontId="38" fillId="11" borderId="0"/>
    <xf numFmtId="0" fontId="0" fillId="18" borderId="0"/>
    <xf numFmtId="0" fontId="0" fillId="13" borderId="0"/>
    <xf numFmtId="0" fontId="38" fillId="13" borderId="0"/>
    <xf numFmtId="0" fontId="38" fillId="19" borderId="0"/>
    <xf numFmtId="0" fontId="0" fillId="5" borderId="0"/>
    <xf numFmtId="0" fontId="0" fillId="5" borderId="0"/>
    <xf numFmtId="0" fontId="38" fillId="5" borderId="0"/>
    <xf numFmtId="0" fontId="39" fillId="0" borderId="0">
      <alignment vertical="center"/>
    </xf>
    <xf numFmtId="0" fontId="40" fillId="0" borderId="0"/>
    <xf numFmtId="0" fontId="41" fillId="0" borderId="0"/>
    <xf numFmtId="0" fontId="40" fillId="0" borderId="0"/>
    <xf numFmtId="0" fontId="40" fillId="0" borderId="0"/>
    <xf numFmtId="0" fontId="0" fillId="0" borderId="0"/>
    <xf numFmtId="0" fontId="40" fillId="0" borderId="0"/>
    <xf numFmtId="0" fontId="4" fillId="0" borderId="0"/>
    <xf numFmtId="0" fontId="41" fillId="0" borderId="0"/>
  </cellStyleXfs>
  <cellXfs count="324">
    <xf numFmtId="0" fontId="0" fillId="0" borderId="0" xfId="0"/>
    <xf numFmtId="0" fontId="1" fillId="0" borderId="0" xfId="50" applyFont="1" applyAlignment="1">
      <alignment vertical="center"/>
    </xf>
    <xf numFmtId="0" fontId="2" fillId="0" borderId="0" xfId="50" applyFont="1" applyAlignment="1">
      <alignment horizontal="center" vertical="center"/>
    </xf>
    <xf numFmtId="0" fontId="3" fillId="0" borderId="0" xfId="50" applyFont="1" applyAlignment="1">
      <alignment vertical="center"/>
    </xf>
    <xf numFmtId="0" fontId="4" fillId="0" borderId="0" xfId="50" applyFont="1" applyAlignment="1">
      <alignment vertical="center"/>
    </xf>
    <xf numFmtId="0" fontId="4" fillId="0" borderId="0" xfId="50" applyFont="1" applyAlignment="1">
      <alignment horizontal="center" vertical="center"/>
    </xf>
    <xf numFmtId="0" fontId="1" fillId="0" borderId="0" xfId="50" applyFont="1" applyAlignment="1">
      <alignment horizontal="center" vertical="center"/>
    </xf>
    <xf numFmtId="0" fontId="5" fillId="0" borderId="0" xfId="50" applyFont="1" applyAlignment="1">
      <alignment horizontal="center" vertical="center"/>
    </xf>
    <xf numFmtId="0" fontId="1" fillId="0" borderId="1" xfId="50" applyFont="1" applyBorder="1" applyAlignment="1">
      <alignment horizontal="left" vertical="center"/>
    </xf>
    <xf numFmtId="0" fontId="1" fillId="0" borderId="1" xfId="50" applyFont="1" applyBorder="1" applyAlignment="1">
      <alignment horizontal="center" vertical="center"/>
    </xf>
    <xf numFmtId="0" fontId="4" fillId="0" borderId="0" xfId="50" applyFont="1" applyAlignment="1">
      <alignment horizontal="right" vertical="center"/>
    </xf>
    <xf numFmtId="0" fontId="3" fillId="0" borderId="2" xfId="50" applyFont="1" applyBorder="1" applyAlignment="1">
      <alignment horizontal="center" vertical="center"/>
    </xf>
    <xf numFmtId="176" fontId="3" fillId="0" borderId="2" xfId="50" applyNumberFormat="1" applyFont="1" applyBorder="1" applyAlignment="1">
      <alignment horizontal="center" vertical="center" wrapText="1"/>
    </xf>
    <xf numFmtId="0" fontId="3" fillId="0" borderId="0" xfId="50" applyFont="1" applyAlignment="1">
      <alignment horizontal="center" vertical="center"/>
    </xf>
    <xf numFmtId="49" fontId="3" fillId="0" borderId="2" xfId="36" applyNumberFormat="1" applyFont="1" applyFill="1" applyBorder="1" applyAlignment="1">
      <alignment horizontal="left" vertical="center" wrapText="1"/>
    </xf>
    <xf numFmtId="49" fontId="2" fillId="0" borderId="2" xfId="36" applyNumberFormat="1" applyFont="1" applyFill="1" applyBorder="1" applyAlignment="1">
      <alignment horizontal="center" vertical="center" wrapText="1"/>
    </xf>
    <xf numFmtId="177" fontId="2" fillId="0" borderId="2" xfId="50" applyNumberFormat="1" applyFont="1" applyBorder="1" applyAlignment="1">
      <alignment horizontal="center" vertical="center" wrapText="1"/>
    </xf>
    <xf numFmtId="0" fontId="3" fillId="0" borderId="2" xfId="50" applyFont="1" applyBorder="1" applyAlignment="1">
      <alignment horizontal="left" vertical="center" wrapText="1"/>
    </xf>
    <xf numFmtId="177" fontId="3" fillId="0" borderId="2" xfId="50" applyNumberFormat="1" applyFont="1" applyBorder="1" applyAlignment="1">
      <alignment horizontal="center" vertical="center" wrapText="1"/>
    </xf>
    <xf numFmtId="0" fontId="3" fillId="0" borderId="2" xfId="50" applyFont="1" applyBorder="1" applyAlignment="1">
      <alignment vertical="center" wrapText="1"/>
    </xf>
    <xf numFmtId="49" fontId="6" fillId="0" borderId="2" xfId="36" applyNumberFormat="1" applyFont="1" applyFill="1" applyBorder="1" applyAlignment="1">
      <alignment horizontal="left" vertical="center" wrapText="1"/>
    </xf>
    <xf numFmtId="0" fontId="3" fillId="0" borderId="2" xfId="0" applyFont="1" applyBorder="1" applyAlignment="1">
      <alignment horizontal="left" vertical="center" wrapText="1"/>
    </xf>
    <xf numFmtId="49" fontId="2" fillId="0" borderId="2" xfId="36" applyNumberFormat="1" applyFont="1" applyFill="1" applyBorder="1" applyAlignment="1">
      <alignment horizontal="left" vertical="center" wrapText="1"/>
    </xf>
    <xf numFmtId="0" fontId="2" fillId="0" borderId="2" xfId="50" applyFont="1" applyBorder="1" applyAlignment="1">
      <alignment horizontal="center" vertical="center" wrapText="1"/>
    </xf>
    <xf numFmtId="0" fontId="1" fillId="0" borderId="0" xfId="50" applyFont="1" applyAlignment="1">
      <alignment vertical="center" wrapText="1"/>
    </xf>
    <xf numFmtId="0" fontId="4" fillId="0" borderId="0" xfId="50" applyFont="1" applyAlignment="1">
      <alignment vertical="center" wrapText="1"/>
    </xf>
    <xf numFmtId="0" fontId="4" fillId="0" borderId="0" xfId="50" applyFont="1" applyAlignment="1">
      <alignment horizontal="center" vertical="center" wrapText="1"/>
    </xf>
    <xf numFmtId="0" fontId="7" fillId="0" borderId="0" xfId="50" applyFont="1" applyAlignment="1">
      <alignment vertical="center" wrapText="1"/>
    </xf>
    <xf numFmtId="0" fontId="1" fillId="0" borderId="0" xfId="50" applyFont="1" applyAlignment="1">
      <alignment horizontal="center" vertical="center" wrapText="1"/>
    </xf>
    <xf numFmtId="0" fontId="8" fillId="0" borderId="0" xfId="50" applyFont="1" applyAlignment="1">
      <alignment horizontal="center" vertical="center" wrapText="1"/>
    </xf>
    <xf numFmtId="0" fontId="5" fillId="0" borderId="0" xfId="50" applyFont="1" applyAlignment="1">
      <alignment horizontal="center" vertical="center" wrapText="1"/>
    </xf>
    <xf numFmtId="0" fontId="1" fillId="0" borderId="1" xfId="50" applyFont="1" applyBorder="1" applyAlignment="1">
      <alignment horizontal="left" vertical="center" wrapText="1"/>
    </xf>
    <xf numFmtId="0" fontId="1" fillId="0" borderId="1" xfId="50" applyFont="1" applyBorder="1" applyAlignment="1">
      <alignment horizontal="right" vertical="center" wrapText="1"/>
    </xf>
    <xf numFmtId="0" fontId="9" fillId="0" borderId="2" xfId="50" applyFont="1" applyBorder="1" applyAlignment="1">
      <alignment horizontal="center" vertical="center" wrapText="1"/>
    </xf>
    <xf numFmtId="176" fontId="9" fillId="0" borderId="2" xfId="50" applyNumberFormat="1" applyFont="1" applyBorder="1" applyAlignment="1">
      <alignment horizontal="center" vertical="center" wrapText="1"/>
    </xf>
    <xf numFmtId="176" fontId="2" fillId="0" borderId="2" xfId="50" applyNumberFormat="1" applyFont="1" applyBorder="1" applyAlignment="1">
      <alignment horizontal="center" vertical="center" wrapText="1"/>
    </xf>
    <xf numFmtId="177" fontId="3" fillId="0" borderId="2" xfId="50" applyNumberFormat="1" applyFont="1" applyBorder="1" applyAlignment="1">
      <alignment horizontal="left" vertical="center" wrapText="1"/>
    </xf>
    <xf numFmtId="49" fontId="10" fillId="0" borderId="2" xfId="36" applyNumberFormat="1" applyFont="1" applyFill="1" applyBorder="1" applyAlignment="1">
      <alignment horizontal="left" vertical="center" wrapText="1"/>
    </xf>
    <xf numFmtId="177" fontId="3" fillId="0" borderId="2" xfId="0" applyNumberFormat="1" applyFont="1" applyBorder="1" applyAlignment="1">
      <alignment horizontal="center" vertical="center" wrapText="1"/>
    </xf>
    <xf numFmtId="0" fontId="10" fillId="0" borderId="2" xfId="0" applyFont="1" applyBorder="1" applyAlignment="1" applyProtection="1">
      <alignment horizontal="left" vertical="center" wrapText="1"/>
    </xf>
    <xf numFmtId="0" fontId="10" fillId="0" borderId="2" xfId="0" applyFont="1" applyBorder="1" applyAlignment="1">
      <alignment horizontal="left" vertical="center" wrapText="1"/>
    </xf>
    <xf numFmtId="176" fontId="10" fillId="0" borderId="2" xfId="50" applyNumberFormat="1" applyFont="1" applyBorder="1" applyAlignment="1">
      <alignment horizontal="left" vertical="center" wrapText="1"/>
    </xf>
    <xf numFmtId="176" fontId="6" fillId="0" borderId="2" xfId="50" applyNumberFormat="1" applyFont="1" applyBorder="1" applyAlignment="1">
      <alignment horizontal="center" vertical="center" wrapText="1"/>
    </xf>
    <xf numFmtId="0" fontId="11" fillId="0" borderId="0" xfId="50" applyFont="1" applyAlignment="1">
      <alignment horizontal="center" vertical="center"/>
    </xf>
    <xf numFmtId="0" fontId="8" fillId="0" borderId="0" xfId="50" applyFont="1" applyAlignment="1">
      <alignment horizontal="center" vertical="center"/>
    </xf>
    <xf numFmtId="177" fontId="12" fillId="0" borderId="2" xfId="0" applyNumberFormat="1" applyFont="1" applyBorder="1" applyAlignment="1" applyProtection="1">
      <alignment horizontal="center" vertical="center" wrapText="1"/>
    </xf>
    <xf numFmtId="176" fontId="12" fillId="0" borderId="2" xfId="50" applyNumberFormat="1" applyFont="1" applyBorder="1" applyAlignment="1">
      <alignment horizontal="center" vertical="center" wrapText="1"/>
    </xf>
    <xf numFmtId="0" fontId="12" fillId="0" borderId="2" xfId="50" applyFont="1" applyBorder="1" applyAlignment="1">
      <alignment horizontal="center" vertical="center"/>
    </xf>
    <xf numFmtId="177" fontId="1" fillId="0" borderId="2" xfId="0" applyNumberFormat="1" applyFont="1" applyBorder="1" applyAlignment="1" applyProtection="1">
      <alignment vertical="center"/>
    </xf>
    <xf numFmtId="177" fontId="13" fillId="0" borderId="2" xfId="0" applyNumberFormat="1" applyFont="1" applyBorder="1" applyAlignment="1" applyProtection="1">
      <alignment horizontal="center" vertical="center" wrapText="1"/>
    </xf>
    <xf numFmtId="177" fontId="11" fillId="0" borderId="2" xfId="50" applyNumberFormat="1" applyFont="1" applyBorder="1" applyAlignment="1">
      <alignment horizontal="center" vertical="center"/>
    </xf>
    <xf numFmtId="0" fontId="1" fillId="0" borderId="2" xfId="50" applyFont="1" applyBorder="1" applyAlignment="1">
      <alignment vertical="center"/>
    </xf>
    <xf numFmtId="177" fontId="1" fillId="0" borderId="2" xfId="36" applyNumberFormat="1" applyFont="1" applyFill="1" applyBorder="1" applyAlignment="1" applyProtection="1">
      <alignment horizontal="left" vertical="center"/>
    </xf>
    <xf numFmtId="177" fontId="0" fillId="0" borderId="2" xfId="36" applyNumberFormat="1" applyFont="1" applyFill="1" applyBorder="1" applyAlignment="1" applyProtection="1">
      <alignment horizontal="left" vertical="center"/>
    </xf>
    <xf numFmtId="0" fontId="1" fillId="0" borderId="2" xfId="50" applyFont="1" applyBorder="1" applyAlignment="1">
      <alignment horizontal="center" vertical="center"/>
    </xf>
    <xf numFmtId="176" fontId="1" fillId="0" borderId="2" xfId="50" applyNumberFormat="1" applyFont="1" applyBorder="1" applyAlignment="1">
      <alignment horizontal="center" vertical="center"/>
    </xf>
    <xf numFmtId="177" fontId="13" fillId="0" borderId="2" xfId="36" applyNumberFormat="1" applyFont="1" applyFill="1" applyBorder="1" applyAlignment="1" applyProtection="1">
      <alignment horizontal="center" vertical="center"/>
    </xf>
    <xf numFmtId="0" fontId="11" fillId="0" borderId="2" xfId="50" applyFont="1" applyBorder="1" applyAlignment="1">
      <alignment horizontal="center" vertical="center"/>
    </xf>
    <xf numFmtId="0" fontId="1" fillId="0" borderId="2" xfId="50" applyFont="1" applyBorder="1" applyAlignment="1">
      <alignment horizontal="left" vertical="center" wrapText="1"/>
    </xf>
    <xf numFmtId="177" fontId="1" fillId="0" borderId="2" xfId="50" applyNumberFormat="1" applyFont="1" applyBorder="1" applyAlignment="1" applyProtection="1">
      <alignment vertical="center"/>
    </xf>
    <xf numFmtId="177" fontId="13" fillId="0" borderId="2" xfId="50" applyNumberFormat="1" applyFont="1" applyBorder="1" applyAlignment="1" applyProtection="1">
      <alignment horizontal="center" vertical="center"/>
    </xf>
    <xf numFmtId="0" fontId="1" fillId="0" borderId="1" xfId="50" applyFont="1" applyBorder="1" applyAlignment="1">
      <alignment horizontal="right" vertical="center"/>
    </xf>
    <xf numFmtId="177" fontId="1" fillId="0" borderId="2" xfId="0" applyNumberFormat="1" applyFont="1" applyBorder="1" applyAlignment="1" applyProtection="1">
      <alignment horizontal="center" vertical="center"/>
    </xf>
    <xf numFmtId="176" fontId="1" fillId="0" borderId="2" xfId="50" applyNumberFormat="1" applyFont="1" applyBorder="1" applyAlignment="1">
      <alignment horizontal="center" vertical="center" wrapText="1"/>
    </xf>
    <xf numFmtId="177" fontId="1" fillId="0" borderId="2" xfId="0" applyNumberFormat="1" applyFont="1" applyBorder="1" applyAlignment="1" applyProtection="1">
      <alignment horizontal="left" vertical="center"/>
    </xf>
    <xf numFmtId="177" fontId="11" fillId="0" borderId="2" xfId="0" applyNumberFormat="1" applyFont="1" applyBorder="1" applyAlignment="1" applyProtection="1">
      <alignment horizontal="center" vertical="center"/>
    </xf>
    <xf numFmtId="177" fontId="1" fillId="0" borderId="2" xfId="50" applyNumberFormat="1" applyFont="1" applyBorder="1" applyAlignment="1">
      <alignment horizontal="left" vertical="center"/>
    </xf>
    <xf numFmtId="177" fontId="1" fillId="0" borderId="2" xfId="50" applyNumberFormat="1" applyFont="1" applyBorder="1" applyAlignment="1" applyProtection="1">
      <alignment horizontal="left" vertical="center"/>
    </xf>
    <xf numFmtId="177" fontId="1" fillId="0" borderId="2" xfId="50" applyNumberFormat="1"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177" fontId="11" fillId="0" borderId="2" xfId="50" applyNumberFormat="1" applyFont="1" applyBorder="1" applyAlignment="1" applyProtection="1">
      <alignment horizontal="center" vertical="center"/>
    </xf>
    <xf numFmtId="176" fontId="11" fillId="0" borderId="2" xfId="50" applyNumberFormat="1" applyFont="1" applyBorder="1" applyAlignment="1">
      <alignment horizontal="center" vertical="center"/>
    </xf>
    <xf numFmtId="0" fontId="1" fillId="0" borderId="0" xfId="0" applyFont="1" applyAlignment="1">
      <alignment vertical="center"/>
    </xf>
    <xf numFmtId="0" fontId="7" fillId="0" borderId="0" xfId="0" applyFont="1" applyAlignment="1">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12" fillId="0" borderId="2" xfId="0" applyFont="1" applyBorder="1" applyAlignment="1">
      <alignment horizontal="center" vertical="center"/>
    </xf>
    <xf numFmtId="0" fontId="0" fillId="0" borderId="2" xfId="0" applyFont="1" applyBorder="1" applyAlignment="1">
      <alignment vertical="center" wrapText="1"/>
    </xf>
    <xf numFmtId="177" fontId="1" fillId="0" borderId="2" xfId="0" applyNumberFormat="1" applyFont="1" applyBorder="1" applyAlignment="1">
      <alignment horizontal="center" vertical="center" wrapText="1"/>
    </xf>
    <xf numFmtId="177" fontId="1" fillId="0" borderId="2" xfId="0" applyNumberFormat="1" applyFont="1" applyBorder="1" applyAlignment="1">
      <alignment horizontal="center" vertical="center"/>
    </xf>
    <xf numFmtId="0" fontId="0" fillId="0" borderId="3" xfId="0" applyFont="1" applyBorder="1" applyAlignment="1">
      <alignment horizontal="left" vertical="center" wrapText="1"/>
    </xf>
    <xf numFmtId="0" fontId="1" fillId="0" borderId="3" xfId="0" applyFont="1" applyBorder="1" applyAlignment="1">
      <alignment horizontal="left" vertical="center" wrapText="1"/>
    </xf>
    <xf numFmtId="176" fontId="1" fillId="0" borderId="0" xfId="0" applyNumberFormat="1" applyFont="1" applyAlignment="1">
      <alignment vertical="center"/>
    </xf>
    <xf numFmtId="0" fontId="4" fillId="0" borderId="0" xfId="0" applyFont="1" applyAlignment="1">
      <alignment vertical="center"/>
    </xf>
    <xf numFmtId="176" fontId="1" fillId="0" borderId="0" xfId="0" applyNumberFormat="1" applyFont="1" applyAlignment="1">
      <alignment horizontal="right" vertical="center"/>
    </xf>
    <xf numFmtId="176" fontId="12"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176" fontId="1" fillId="0" borderId="2" xfId="0" applyNumberFormat="1" applyFont="1" applyBorder="1" applyAlignment="1">
      <alignment horizontal="center" vertical="center" wrapText="1"/>
    </xf>
    <xf numFmtId="176" fontId="1" fillId="0" borderId="2" xfId="0" applyNumberFormat="1" applyFont="1" applyBorder="1" applyAlignment="1">
      <alignment horizontal="center" vertical="center"/>
    </xf>
    <xf numFmtId="0" fontId="1" fillId="0" borderId="2" xfId="0" applyFont="1" applyBorder="1" applyAlignment="1">
      <alignment vertical="center" wrapText="1"/>
    </xf>
    <xf numFmtId="176" fontId="1" fillId="0" borderId="0" xfId="0" applyNumberFormat="1" applyFont="1" applyAlignment="1">
      <alignment horizontal="center" vertical="center"/>
    </xf>
    <xf numFmtId="0" fontId="12" fillId="0" borderId="0" xfId="0" applyFont="1" applyAlignment="1">
      <alignment vertical="center"/>
    </xf>
    <xf numFmtId="0" fontId="11" fillId="0" borderId="2" xfId="0" applyFont="1" applyBorder="1" applyAlignment="1">
      <alignment vertical="center" wrapText="1"/>
    </xf>
    <xf numFmtId="0" fontId="13" fillId="0" borderId="2" xfId="0" applyFont="1" applyBorder="1" applyAlignment="1">
      <alignment vertical="center" wrapText="1"/>
    </xf>
    <xf numFmtId="176" fontId="11" fillId="0" borderId="2" xfId="0" applyNumberFormat="1" applyFont="1" applyBorder="1" applyAlignment="1">
      <alignment horizontal="center" vertical="center" wrapText="1"/>
    </xf>
    <xf numFmtId="176" fontId="1" fillId="0" borderId="2" xfId="51" applyNumberFormat="1" applyFont="1" applyBorder="1" applyAlignment="1">
      <alignment horizontal="center" vertical="center"/>
    </xf>
    <xf numFmtId="176" fontId="1" fillId="0" borderId="2" xfId="53" applyNumberFormat="1" applyFont="1" applyBorder="1" applyAlignment="1">
      <alignment horizontal="center" vertical="center"/>
    </xf>
    <xf numFmtId="0" fontId="1" fillId="0" borderId="2" xfId="40" applyFont="1" applyFill="1" applyBorder="1" applyAlignment="1">
      <alignment horizontal="left" vertical="center"/>
    </xf>
    <xf numFmtId="0" fontId="13" fillId="0" borderId="2" xfId="40" applyFont="1" applyFill="1" applyBorder="1" applyAlignment="1">
      <alignment horizontal="center" vertical="center"/>
    </xf>
    <xf numFmtId="0" fontId="11" fillId="0" borderId="2" xfId="40" applyFont="1" applyFill="1" applyBorder="1" applyAlignment="1">
      <alignment horizontal="center" vertical="center"/>
    </xf>
    <xf numFmtId="0" fontId="0" fillId="0" borderId="2" xfId="40" applyFont="1" applyFill="1" applyBorder="1" applyAlignment="1">
      <alignment vertical="center"/>
    </xf>
    <xf numFmtId="0" fontId="1" fillId="0" borderId="2" xfId="47" applyFont="1" applyFill="1" applyBorder="1" applyAlignment="1">
      <alignment horizontal="center" vertical="center"/>
    </xf>
    <xf numFmtId="0" fontId="1" fillId="0" borderId="2" xfId="53" applyFont="1" applyBorder="1" applyAlignment="1">
      <alignment horizontal="center" vertical="center"/>
    </xf>
    <xf numFmtId="1" fontId="1" fillId="0" borderId="2" xfId="47" applyNumberFormat="1" applyFont="1" applyFill="1" applyBorder="1" applyAlignment="1">
      <alignment horizontal="center" vertical="center"/>
    </xf>
    <xf numFmtId="0" fontId="0" fillId="0" borderId="0" xfId="0" applyFont="1" applyAlignment="1">
      <alignment horizontal="left" vertical="center" wrapText="1"/>
    </xf>
    <xf numFmtId="0" fontId="1" fillId="0" borderId="0" xfId="0" applyFont="1" applyAlignment="1">
      <alignment horizontal="left" vertical="center" wrapText="1"/>
    </xf>
    <xf numFmtId="0" fontId="14"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177" fontId="1" fillId="0" borderId="4"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left" vertical="center"/>
    </xf>
    <xf numFmtId="0" fontId="1" fillId="0" borderId="0" xfId="0" applyFont="1" applyAlignment="1">
      <alignment horizontal="center" vertical="center"/>
    </xf>
    <xf numFmtId="0" fontId="1" fillId="0" borderId="2" xfId="40" applyFont="1" applyFill="1" applyBorder="1" applyAlignment="1">
      <alignment vertical="center"/>
    </xf>
    <xf numFmtId="0" fontId="1" fillId="0" borderId="2" xfId="51" applyFont="1" applyBorder="1" applyAlignment="1">
      <alignment horizontal="center" vertical="center"/>
    </xf>
    <xf numFmtId="1" fontId="1" fillId="0" borderId="2" xfId="51" applyNumberFormat="1" applyFont="1" applyBorder="1" applyAlignment="1">
      <alignment horizontal="center" vertical="center"/>
    </xf>
    <xf numFmtId="0" fontId="1" fillId="0" borderId="0" xfId="12" applyFont="1" applyBorder="1" applyAlignment="1">
      <alignment horizontal="center" vertical="center"/>
    </xf>
    <xf numFmtId="0" fontId="1" fillId="0" borderId="0" xfId="12" applyFont="1" applyBorder="1" applyAlignment="1">
      <alignment vertical="center"/>
    </xf>
    <xf numFmtId="0" fontId="4" fillId="0" borderId="0" xfId="12" applyFont="1" applyBorder="1" applyAlignment="1">
      <alignment vertical="center"/>
    </xf>
    <xf numFmtId="0" fontId="4" fillId="0" borderId="0" xfId="12" applyFont="1" applyBorder="1" applyAlignment="1">
      <alignment horizontal="center" vertical="center"/>
    </xf>
    <xf numFmtId="0" fontId="4" fillId="0" borderId="0" xfId="12" applyFont="1" applyBorder="1" applyAlignment="1">
      <alignment vertical="center" wrapText="1"/>
    </xf>
    <xf numFmtId="0" fontId="7" fillId="0" borderId="0" xfId="12" applyFont="1" applyBorder="1" applyAlignment="1">
      <alignment vertical="center"/>
    </xf>
    <xf numFmtId="0" fontId="8" fillId="0" borderId="0" xfId="12" applyFont="1" applyBorder="1" applyAlignment="1">
      <alignment horizontal="center" vertical="center"/>
    </xf>
    <xf numFmtId="0" fontId="5" fillId="0" borderId="0" xfId="12" applyFont="1" applyBorder="1" applyAlignment="1">
      <alignment horizontal="center" vertical="center"/>
    </xf>
    <xf numFmtId="0" fontId="3" fillId="0" borderId="0" xfId="12" applyFont="1" applyBorder="1" applyAlignment="1">
      <alignment vertical="center"/>
    </xf>
    <xf numFmtId="0" fontId="3" fillId="0" borderId="1" xfId="12" applyFont="1" applyBorder="1" applyAlignment="1">
      <alignment horizontal="right" vertical="center"/>
    </xf>
    <xf numFmtId="0" fontId="12" fillId="0" borderId="2" xfId="12" applyFont="1" applyBorder="1" applyAlignment="1">
      <alignment horizontal="center" vertical="center"/>
    </xf>
    <xf numFmtId="0" fontId="12" fillId="0" borderId="2" xfId="12" applyFont="1" applyBorder="1" applyAlignment="1">
      <alignment horizontal="center" vertical="center" wrapText="1"/>
    </xf>
    <xf numFmtId="0" fontId="1" fillId="0" borderId="2" xfId="12" applyFont="1" applyBorder="1" applyAlignment="1">
      <alignment horizontal="left" vertical="center" wrapText="1"/>
    </xf>
    <xf numFmtId="0" fontId="13" fillId="0" borderId="2" xfId="12" applyFont="1" applyBorder="1" applyAlignment="1">
      <alignment horizontal="center" vertical="center" wrapText="1"/>
    </xf>
    <xf numFmtId="1" fontId="11" fillId="0" borderId="2" xfId="12" applyNumberFormat="1" applyFont="1" applyBorder="1" applyAlignment="1">
      <alignment horizontal="center" vertical="center" wrapText="1"/>
    </xf>
    <xf numFmtId="0" fontId="1" fillId="0" borderId="2" xfId="12" applyFont="1" applyBorder="1" applyAlignment="1">
      <alignment vertical="center" wrapText="1"/>
    </xf>
    <xf numFmtId="3" fontId="0" fillId="0" borderId="2" xfId="12" applyNumberFormat="1" applyFont="1" applyBorder="1" applyAlignment="1">
      <alignment vertical="center" wrapText="1"/>
    </xf>
    <xf numFmtId="1" fontId="1" fillId="0" borderId="2" xfId="12" applyNumberFormat="1" applyFont="1" applyBorder="1" applyAlignment="1">
      <alignment horizontal="center" vertical="center" wrapText="1"/>
    </xf>
    <xf numFmtId="3" fontId="1" fillId="0" borderId="2" xfId="12" applyNumberFormat="1" applyFont="1" applyBorder="1" applyAlignment="1">
      <alignment horizontal="left" vertical="center" wrapText="1"/>
    </xf>
    <xf numFmtId="3" fontId="0" fillId="0" borderId="2" xfId="12" applyNumberFormat="1" applyFont="1" applyBorder="1" applyAlignment="1">
      <alignment horizontal="left" vertical="center" wrapText="1"/>
    </xf>
    <xf numFmtId="3" fontId="1" fillId="0" borderId="2" xfId="12" applyNumberFormat="1" applyFont="1" applyBorder="1" applyAlignment="1">
      <alignment vertical="center" wrapText="1"/>
    </xf>
    <xf numFmtId="0" fontId="0" fillId="0" borderId="2" xfId="12" applyFont="1" applyBorder="1" applyAlignment="1">
      <alignment horizontal="left" vertical="center" wrapText="1"/>
    </xf>
    <xf numFmtId="0" fontId="0" fillId="0" borderId="2" xfId="12" applyFont="1" applyBorder="1" applyAlignment="1">
      <alignment horizontal="left" vertical="center" wrapText="1"/>
    </xf>
    <xf numFmtId="0" fontId="0" fillId="0" borderId="0" xfId="12" applyFont="1" applyBorder="1" applyAlignment="1">
      <alignment vertical="center"/>
    </xf>
    <xf numFmtId="0" fontId="0" fillId="0" borderId="2" xfId="12" applyFont="1" applyBorder="1" applyAlignment="1">
      <alignment vertical="center" wrapText="1"/>
    </xf>
    <xf numFmtId="0" fontId="13" fillId="0" borderId="2" xfId="12" applyFont="1" applyBorder="1" applyAlignment="1">
      <alignment vertical="center" wrapText="1"/>
    </xf>
    <xf numFmtId="0" fontId="0" fillId="2" borderId="0" xfId="12" applyFont="1" applyFill="1" applyBorder="1" applyAlignment="1">
      <alignment vertical="center"/>
    </xf>
    <xf numFmtId="0" fontId="1" fillId="0" borderId="0" xfId="12" applyFont="1" applyBorder="1" applyAlignment="1">
      <alignment vertical="center" wrapText="1"/>
    </xf>
    <xf numFmtId="0" fontId="15" fillId="0" borderId="0" xfId="12" applyFont="1" applyBorder="1" applyAlignment="1">
      <alignment vertical="center"/>
    </xf>
    <xf numFmtId="3" fontId="3" fillId="0" borderId="0" xfId="12" applyNumberFormat="1" applyFont="1" applyBorder="1" applyAlignment="1">
      <alignment vertical="center"/>
    </xf>
    <xf numFmtId="0" fontId="3" fillId="0" borderId="1" xfId="12" applyFont="1" applyBorder="1" applyAlignment="1">
      <alignment horizontal="center" vertical="center"/>
    </xf>
    <xf numFmtId="177" fontId="11" fillId="0" borderId="2" xfId="12" applyNumberFormat="1" applyFont="1" applyBorder="1" applyAlignment="1">
      <alignment horizontal="center" vertical="center" wrapText="1"/>
    </xf>
    <xf numFmtId="0" fontId="1" fillId="0" borderId="2" xfId="12" applyFont="1" applyBorder="1" applyAlignment="1">
      <alignment vertical="center"/>
    </xf>
    <xf numFmtId="177" fontId="1" fillId="0" borderId="2" xfId="12" applyNumberFormat="1" applyFont="1" applyBorder="1" applyAlignment="1">
      <alignment horizontal="center" vertical="center" wrapText="1"/>
    </xf>
    <xf numFmtId="49" fontId="0" fillId="0" borderId="2" xfId="0" applyNumberFormat="1" applyFont="1" applyBorder="1" applyAlignment="1">
      <alignment horizontal="left" vertical="center" wrapText="1"/>
    </xf>
    <xf numFmtId="0" fontId="1" fillId="0" borderId="2" xfId="12" applyFont="1" applyBorder="1" applyAlignment="1">
      <alignment horizontal="center" vertical="center" wrapText="1"/>
    </xf>
    <xf numFmtId="177" fontId="1" fillId="0" borderId="0" xfId="0" applyNumberFormat="1" applyFont="1"/>
    <xf numFmtId="0" fontId="10" fillId="0" borderId="1" xfId="12" applyFont="1" applyBorder="1" applyAlignment="1">
      <alignment horizontal="right" vertical="center"/>
    </xf>
    <xf numFmtId="0" fontId="1" fillId="0" borderId="2" xfId="12" applyFont="1" applyBorder="1" applyAlignment="1">
      <alignment horizontal="center" vertical="center"/>
    </xf>
    <xf numFmtId="0" fontId="13" fillId="0" borderId="2" xfId="12" applyFont="1" applyBorder="1" applyAlignment="1">
      <alignment horizontal="center" vertical="center"/>
    </xf>
    <xf numFmtId="177" fontId="11" fillId="0" borderId="2" xfId="12" applyNumberFormat="1" applyFont="1" applyBorder="1" applyAlignment="1">
      <alignment horizontal="center" vertical="center"/>
    </xf>
    <xf numFmtId="0" fontId="11" fillId="0" borderId="2" xfId="12" applyFont="1" applyBorder="1" applyAlignment="1">
      <alignment horizontal="center" vertical="center" wrapText="1"/>
    </xf>
    <xf numFmtId="0" fontId="1" fillId="0" borderId="2" xfId="12" applyFont="1" applyBorder="1" applyAlignment="1">
      <alignment horizontal="left" vertical="center"/>
    </xf>
    <xf numFmtId="3" fontId="1" fillId="0" borderId="2" xfId="12" applyNumberFormat="1" applyFont="1" applyBorder="1" applyAlignment="1">
      <alignment vertical="center"/>
    </xf>
    <xf numFmtId="177" fontId="1" fillId="0" borderId="2" xfId="12" applyNumberFormat="1" applyFont="1" applyBorder="1" applyAlignment="1">
      <alignment horizontal="center" vertical="center"/>
    </xf>
    <xf numFmtId="3" fontId="1" fillId="0" borderId="2" xfId="12" applyNumberFormat="1" applyFont="1" applyBorder="1" applyAlignment="1">
      <alignment horizontal="left" vertical="center"/>
    </xf>
    <xf numFmtId="0" fontId="0" fillId="0" borderId="2" xfId="12" applyFont="1" applyBorder="1" applyAlignment="1">
      <alignment vertical="center"/>
    </xf>
    <xf numFmtId="3" fontId="10" fillId="0" borderId="2" xfId="12" applyNumberFormat="1" applyFont="1" applyBorder="1" applyAlignment="1">
      <alignment horizontal="left" vertical="center"/>
    </xf>
    <xf numFmtId="177" fontId="10" fillId="0" borderId="2" xfId="12" applyNumberFormat="1" applyFont="1" applyBorder="1" applyAlignment="1">
      <alignment horizontal="center" vertical="center"/>
    </xf>
    <xf numFmtId="0" fontId="11" fillId="0" borderId="2" xfId="12" applyFont="1" applyBorder="1" applyAlignment="1">
      <alignment horizontal="left" vertical="center"/>
    </xf>
    <xf numFmtId="0" fontId="11" fillId="0" borderId="2" xfId="12" applyFont="1" applyBorder="1" applyAlignment="1">
      <alignment vertical="center" wrapText="1"/>
    </xf>
    <xf numFmtId="177" fontId="1" fillId="0" borderId="2" xfId="12" applyNumberFormat="1" applyFont="1" applyBorder="1" applyAlignment="1">
      <alignment horizontal="left" vertical="center"/>
    </xf>
    <xf numFmtId="177" fontId="11" fillId="0" borderId="2" xfId="12" applyNumberFormat="1" applyFont="1" applyBorder="1" applyAlignment="1">
      <alignment vertical="center"/>
    </xf>
    <xf numFmtId="177" fontId="1" fillId="0" borderId="2" xfId="0" applyNumberFormat="1" applyFont="1" applyBorder="1"/>
    <xf numFmtId="177" fontId="1" fillId="0" borderId="2" xfId="12" applyNumberFormat="1" applyFont="1" applyBorder="1" applyAlignment="1">
      <alignment vertical="center"/>
    </xf>
    <xf numFmtId="1" fontId="10" fillId="0" borderId="2" xfId="12" applyNumberFormat="1" applyFont="1" applyBorder="1" applyAlignment="1">
      <alignment horizontal="center" vertical="center"/>
    </xf>
    <xf numFmtId="1" fontId="11" fillId="0" borderId="2" xfId="12" applyNumberFormat="1" applyFont="1" applyBorder="1" applyAlignment="1">
      <alignment horizontal="center" vertical="center"/>
    </xf>
    <xf numFmtId="177" fontId="0" fillId="0" borderId="0" xfId="0" applyNumberFormat="1"/>
    <xf numFmtId="3" fontId="0" fillId="0" borderId="2" xfId="12" applyNumberFormat="1" applyFont="1" applyBorder="1" applyAlignment="1">
      <alignment vertical="center"/>
    </xf>
    <xf numFmtId="177" fontId="0" fillId="0" borderId="2" xfId="12" applyNumberFormat="1" applyFont="1" applyBorder="1" applyAlignment="1">
      <alignment vertical="center"/>
    </xf>
    <xf numFmtId="177" fontId="0" fillId="0" borderId="2" xfId="0" applyNumberFormat="1" applyBorder="1"/>
    <xf numFmtId="177" fontId="11" fillId="0" borderId="2" xfId="12" applyNumberFormat="1" applyFont="1" applyBorder="1" applyAlignment="1">
      <alignment horizontal="left" vertical="center"/>
    </xf>
    <xf numFmtId="177" fontId="13" fillId="0" borderId="2" xfId="12" applyNumberFormat="1" applyFont="1" applyBorder="1" applyAlignment="1">
      <alignment horizontal="center" vertical="center"/>
    </xf>
    <xf numFmtId="0" fontId="11" fillId="0" borderId="2" xfId="12" applyFont="1" applyBorder="1" applyAlignment="1">
      <alignment vertical="center"/>
    </xf>
    <xf numFmtId="0" fontId="1" fillId="0" borderId="0" xfId="0" applyFont="1"/>
    <xf numFmtId="0" fontId="1" fillId="0" borderId="0" xfId="0" applyFont="1" applyAlignment="1">
      <alignment vertical="center" wrapText="1"/>
    </xf>
    <xf numFmtId="0" fontId="16" fillId="0" borderId="0" xfId="0" applyFont="1" applyAlignment="1" applyProtection="1">
      <alignment horizontal="center" vertical="center"/>
    </xf>
    <xf numFmtId="178" fontId="6" fillId="0" borderId="2"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17" fillId="0" borderId="2" xfId="0" applyFont="1" applyBorder="1" applyAlignment="1" applyProtection="1">
      <alignment horizontal="center" vertical="center" wrapText="1"/>
    </xf>
    <xf numFmtId="179" fontId="3" fillId="0" borderId="2" xfId="0" applyNumberFormat="1" applyFont="1" applyBorder="1" applyAlignment="1" applyProtection="1">
      <alignment horizontal="center" vertical="center" wrapText="1"/>
    </xf>
    <xf numFmtId="0" fontId="3" fillId="0" borderId="2" xfId="0" applyFont="1" applyBorder="1" applyAlignment="1" applyProtection="1">
      <alignment horizontal="left" vertical="center" wrapText="1"/>
    </xf>
    <xf numFmtId="0" fontId="3" fillId="0" borderId="2" xfId="0" applyFont="1" applyBorder="1" applyAlignment="1" applyProtection="1">
      <alignment vertical="center" wrapText="1"/>
    </xf>
    <xf numFmtId="49" fontId="3" fillId="0" borderId="2" xfId="0" applyNumberFormat="1" applyFont="1" applyBorder="1" applyAlignment="1" applyProtection="1">
      <alignment horizontal="left" vertical="center" wrapText="1"/>
    </xf>
    <xf numFmtId="0" fontId="10" fillId="0" borderId="2" xfId="0" applyFont="1" applyBorder="1" applyAlignment="1" applyProtection="1">
      <alignment vertical="center" wrapText="1"/>
    </xf>
    <xf numFmtId="49" fontId="10" fillId="0" borderId="2" xfId="52" applyNumberFormat="1" applyFont="1" applyBorder="1" applyAlignment="1" applyProtection="1">
      <alignment horizontal="left" vertical="center" wrapText="1"/>
    </xf>
    <xf numFmtId="0" fontId="5" fillId="0" borderId="0" xfId="0" applyFont="1" applyAlignment="1" applyProtection="1">
      <alignment horizontal="center" vertical="center"/>
    </xf>
    <xf numFmtId="0" fontId="18" fillId="0" borderId="0" xfId="0" applyFont="1" applyAlignment="1" applyProtection="1">
      <alignment vertical="center"/>
    </xf>
    <xf numFmtId="0" fontId="19" fillId="0" borderId="0" xfId="0" applyFont="1" applyAlignment="1" applyProtection="1">
      <alignment vertical="center"/>
    </xf>
    <xf numFmtId="0" fontId="4" fillId="0" borderId="1" xfId="0" applyFont="1" applyBorder="1" applyAlignment="1">
      <alignment horizontal="right" vertical="center" wrapText="1"/>
    </xf>
    <xf numFmtId="0" fontId="4" fillId="0" borderId="0" xfId="0" applyFont="1" applyAlignment="1">
      <alignment horizontal="right" vertical="center"/>
    </xf>
    <xf numFmtId="0" fontId="1"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 fillId="0" borderId="4" xfId="0" applyFont="1" applyBorder="1" applyAlignment="1">
      <alignment horizontal="center" vertical="center" wrapText="1"/>
    </xf>
    <xf numFmtId="0" fontId="3" fillId="0" borderId="0" xfId="0" applyFont="1" applyProtection="1"/>
    <xf numFmtId="0" fontId="1" fillId="0" borderId="0" xfId="0" applyFont="1" applyProtection="1"/>
    <xf numFmtId="0" fontId="12" fillId="0" borderId="0" xfId="0" applyFont="1" applyProtection="1"/>
    <xf numFmtId="0" fontId="20" fillId="0" borderId="0" xfId="0" applyFont="1" applyProtection="1"/>
    <xf numFmtId="0" fontId="3" fillId="0" borderId="0" xfId="0" applyFont="1" applyAlignment="1">
      <alignment vertical="center"/>
    </xf>
    <xf numFmtId="0" fontId="8" fillId="0" borderId="0" xfId="0" applyFont="1" applyAlignment="1" applyProtection="1">
      <alignment horizontal="center" vertical="center"/>
    </xf>
    <xf numFmtId="0" fontId="1" fillId="0" borderId="0" xfId="0" applyFont="1" applyAlignment="1" applyProtection="1">
      <alignmen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centerContinuous" vertical="center"/>
    </xf>
    <xf numFmtId="0" fontId="0" fillId="0" borderId="2" xfId="0" applyFont="1" applyBorder="1" applyAlignment="1" applyProtection="1">
      <alignment horizontal="center" vertical="center"/>
    </xf>
    <xf numFmtId="0" fontId="11" fillId="0" borderId="2" xfId="0" applyFont="1" applyBorder="1" applyAlignment="1" applyProtection="1">
      <alignment horizontal="left" vertical="center" wrapText="1"/>
    </xf>
    <xf numFmtId="0" fontId="13" fillId="0" borderId="2" xfId="0" applyFont="1" applyBorder="1" applyAlignment="1" applyProtection="1">
      <alignment horizontal="left" vertical="center" wrapText="1"/>
    </xf>
    <xf numFmtId="177" fontId="11" fillId="0" borderId="2" xfId="0" applyNumberFormat="1" applyFont="1" applyBorder="1" applyAlignment="1" applyProtection="1">
      <alignment horizontal="center" vertical="center" wrapText="1"/>
    </xf>
    <xf numFmtId="0" fontId="1" fillId="0" borderId="2" xfId="0" applyFont="1" applyBorder="1" applyAlignment="1" applyProtection="1">
      <alignment horizontal="left" vertical="center" wrapText="1"/>
    </xf>
    <xf numFmtId="0" fontId="0" fillId="0" borderId="2" xfId="0" applyBorder="1" applyAlignment="1" applyProtection="1">
      <alignment horizontal="left" vertical="center" wrapText="1"/>
    </xf>
    <xf numFmtId="177" fontId="1" fillId="0" borderId="2" xfId="0" applyNumberFormat="1" applyFont="1" applyBorder="1" applyAlignment="1" applyProtection="1">
      <alignment horizontal="center" vertical="center" wrapText="1"/>
    </xf>
    <xf numFmtId="0" fontId="11" fillId="0" borderId="2" xfId="0" applyFont="1" applyBorder="1" applyAlignment="1">
      <alignment horizontal="left" vertical="center"/>
    </xf>
    <xf numFmtId="0" fontId="0" fillId="0" borderId="0" xfId="0" applyFont="1" applyAlignment="1" applyProtection="1">
      <alignment horizontal="right" vertical="center"/>
    </xf>
    <xf numFmtId="3" fontId="11" fillId="0" borderId="2" xfId="0" applyNumberFormat="1" applyFont="1" applyBorder="1" applyAlignment="1" applyProtection="1">
      <alignment horizontal="right" vertical="center" wrapText="1"/>
    </xf>
    <xf numFmtId="0" fontId="0" fillId="0" borderId="2" xfId="0" applyFont="1" applyBorder="1" applyAlignment="1" applyProtection="1">
      <alignment horizontal="left" vertical="center" wrapText="1"/>
    </xf>
    <xf numFmtId="3" fontId="1" fillId="0" borderId="2" xfId="0" applyNumberFormat="1" applyFont="1" applyBorder="1" applyAlignment="1" applyProtection="1">
      <alignment horizontal="right" vertical="center" wrapText="1"/>
    </xf>
    <xf numFmtId="0" fontId="21" fillId="0" borderId="2" xfId="0" applyFont="1" applyBorder="1" applyAlignment="1">
      <alignment vertical="center"/>
    </xf>
    <xf numFmtId="0" fontId="22" fillId="0" borderId="2" xfId="0" applyFont="1" applyBorder="1" applyAlignment="1">
      <alignment vertical="center"/>
    </xf>
    <xf numFmtId="0" fontId="21" fillId="0" borderId="2" xfId="0" applyFont="1" applyBorder="1" applyAlignment="1" applyProtection="1">
      <alignment horizontal="left" vertical="center" wrapText="1"/>
    </xf>
    <xf numFmtId="0" fontId="5"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177" fontId="13" fillId="0" borderId="2" xfId="0" applyNumberFormat="1" applyFont="1" applyBorder="1" applyAlignment="1" applyProtection="1">
      <alignment vertical="center"/>
      <protection locked="0"/>
    </xf>
    <xf numFmtId="177" fontId="11" fillId="0" borderId="2" xfId="0" applyNumberFormat="1" applyFont="1" applyBorder="1" applyAlignment="1" applyProtection="1">
      <alignment horizontal="right" vertical="center"/>
    </xf>
    <xf numFmtId="177" fontId="11" fillId="0" borderId="2" xfId="0" applyNumberFormat="1" applyFont="1" applyBorder="1" applyAlignment="1" applyProtection="1">
      <alignment horizontal="right" vertical="center"/>
      <protection locked="0"/>
    </xf>
    <xf numFmtId="177" fontId="0" fillId="0" borderId="2" xfId="0" applyNumberFormat="1" applyBorder="1" applyAlignment="1" applyProtection="1">
      <alignment vertical="center"/>
      <protection locked="0"/>
    </xf>
    <xf numFmtId="177" fontId="1" fillId="0" borderId="2" xfId="0" applyNumberFormat="1" applyFont="1" applyBorder="1" applyAlignment="1" applyProtection="1">
      <alignment horizontal="right" vertical="center"/>
    </xf>
    <xf numFmtId="177" fontId="1" fillId="0" borderId="2" xfId="0" applyNumberFormat="1" applyFont="1" applyBorder="1" applyAlignment="1" applyProtection="1">
      <alignment horizontal="right" vertical="center"/>
      <protection locked="0"/>
    </xf>
    <xf numFmtId="0" fontId="3" fillId="0" borderId="0" xfId="0" applyFont="1" applyAlignment="1">
      <alignment horizontal="center" vertical="center"/>
    </xf>
    <xf numFmtId="0" fontId="3" fillId="0" borderId="0" xfId="0" applyFont="1" applyAlignment="1" applyProtection="1">
      <alignment horizontal="right" vertical="center"/>
      <protection locked="0"/>
    </xf>
    <xf numFmtId="177" fontId="1" fillId="0" borderId="0" xfId="0" applyNumberFormat="1" applyFont="1" applyAlignment="1">
      <alignment horizontal="center" vertical="center"/>
    </xf>
    <xf numFmtId="180" fontId="1" fillId="0" borderId="0" xfId="0" applyNumberFormat="1" applyFont="1" applyAlignment="1">
      <alignment vertical="center"/>
    </xf>
    <xf numFmtId="177" fontId="10" fillId="0" borderId="0" xfId="0" applyNumberFormat="1" applyFont="1" applyAlignment="1">
      <alignment horizontal="right" vertical="center"/>
    </xf>
    <xf numFmtId="177" fontId="3" fillId="0" borderId="0" xfId="0" applyNumberFormat="1" applyFont="1" applyAlignment="1">
      <alignment horizontal="right" vertical="center"/>
    </xf>
    <xf numFmtId="0" fontId="9" fillId="0" borderId="2"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3" fillId="0" borderId="2" xfId="0" applyFont="1" applyBorder="1" applyAlignment="1" applyProtection="1">
      <alignment horizontal="centerContinuous" vertical="center" wrapText="1"/>
    </xf>
    <xf numFmtId="0" fontId="3" fillId="0" borderId="2"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3" fillId="0" borderId="2" xfId="0" applyFont="1" applyBorder="1" applyAlignment="1" applyProtection="1">
      <alignment horizontal="left" vertical="center"/>
    </xf>
    <xf numFmtId="177" fontId="2" fillId="0" borderId="2" xfId="0" applyNumberFormat="1" applyFont="1" applyBorder="1" applyAlignment="1" applyProtection="1">
      <alignment horizontal="center" vertical="center" wrapText="1"/>
    </xf>
    <xf numFmtId="4" fontId="3" fillId="0" borderId="2" xfId="0" applyNumberFormat="1" applyFont="1" applyBorder="1" applyAlignment="1" applyProtection="1">
      <alignment horizontal="right" vertical="center" wrapText="1"/>
    </xf>
    <xf numFmtId="181" fontId="3" fillId="0" borderId="2" xfId="0" applyNumberFormat="1" applyFont="1" applyBorder="1" applyAlignment="1" applyProtection="1">
      <alignment horizontal="right" vertical="center" wrapText="1"/>
    </xf>
    <xf numFmtId="177" fontId="3" fillId="0" borderId="2" xfId="0" applyNumberFormat="1" applyFont="1" applyBorder="1" applyAlignment="1" applyProtection="1">
      <alignment horizontal="center" vertical="center" wrapText="1"/>
    </xf>
    <xf numFmtId="0" fontId="10" fillId="0" borderId="2" xfId="0" applyFont="1" applyBorder="1" applyAlignment="1" applyProtection="1">
      <alignment horizontal="left" vertical="center" wrapText="1" indent="1"/>
    </xf>
    <xf numFmtId="0" fontId="10" fillId="0" borderId="2" xfId="0" applyFont="1" applyBorder="1" applyAlignment="1" applyProtection="1">
      <alignment horizontal="left" vertical="center" wrapText="1" indent="2"/>
    </xf>
    <xf numFmtId="0" fontId="2" fillId="0" borderId="2" xfId="0" applyFont="1" applyBorder="1" applyAlignment="1" applyProtection="1">
      <alignment horizontal="center" vertical="center" wrapText="1"/>
    </xf>
    <xf numFmtId="0" fontId="2" fillId="0" borderId="2" xfId="0" applyFont="1" applyBorder="1" applyAlignment="1" applyProtection="1">
      <alignment horizontal="left" vertical="center"/>
    </xf>
    <xf numFmtId="177" fontId="3" fillId="0" borderId="2" xfId="0" applyNumberFormat="1" applyFont="1" applyBorder="1" applyAlignment="1">
      <alignment horizontal="left" vertical="center"/>
    </xf>
    <xf numFmtId="177" fontId="10" fillId="0" borderId="2" xfId="0" applyNumberFormat="1" applyFont="1" applyBorder="1" applyAlignment="1">
      <alignment horizontal="left" vertical="center" wrapText="1"/>
    </xf>
    <xf numFmtId="177" fontId="3" fillId="0" borderId="2" xfId="0" applyNumberFormat="1" applyFont="1" applyBorder="1" applyAlignment="1">
      <alignment horizontal="center"/>
    </xf>
    <xf numFmtId="0" fontId="3" fillId="0" borderId="2" xfId="0" applyFont="1" applyBorder="1" applyAlignment="1">
      <alignment vertical="center"/>
    </xf>
    <xf numFmtId="0" fontId="10" fillId="0" borderId="0" xfId="0" applyFont="1" applyAlignment="1">
      <alignment vertical="center"/>
    </xf>
    <xf numFmtId="177" fontId="3" fillId="0" borderId="2" xfId="0" applyNumberFormat="1" applyFont="1" applyBorder="1" applyAlignment="1">
      <alignment vertical="center"/>
    </xf>
    <xf numFmtId="177" fontId="6" fillId="0" borderId="2" xfId="0" applyNumberFormat="1" applyFont="1" applyBorder="1" applyAlignment="1">
      <alignment horizontal="center" vertical="center"/>
    </xf>
    <xf numFmtId="177" fontId="2" fillId="0" borderId="2" xfId="0" applyNumberFormat="1" applyFont="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right" vertical="center" wrapText="1"/>
    </xf>
    <xf numFmtId="0" fontId="11" fillId="0" borderId="2" xfId="0" applyFont="1" applyBorder="1" applyAlignment="1">
      <alignment horizontal="left" vertical="center" wrapText="1"/>
    </xf>
    <xf numFmtId="0" fontId="13" fillId="0" borderId="2" xfId="0" applyFont="1" applyBorder="1" applyAlignment="1">
      <alignment horizontal="left" vertical="center" wrapText="1"/>
    </xf>
    <xf numFmtId="177" fontId="11" fillId="0" borderId="2" xfId="0" applyNumberFormat="1" applyFont="1" applyBorder="1" applyAlignment="1">
      <alignment horizontal="center" vertical="center" wrapText="1"/>
    </xf>
    <xf numFmtId="0" fontId="11" fillId="0" borderId="2" xfId="0" applyFont="1" applyBorder="1" applyAlignment="1">
      <alignment vertical="center"/>
    </xf>
    <xf numFmtId="0" fontId="1" fillId="0" borderId="2" xfId="0" applyFont="1" applyBorder="1" applyAlignment="1">
      <alignment vertical="center"/>
    </xf>
    <xf numFmtId="0" fontId="0" fillId="2" borderId="0" xfId="0" applyFont="1" applyFill="1" applyAlignment="1">
      <alignment vertical="center"/>
    </xf>
    <xf numFmtId="0" fontId="11" fillId="0" borderId="2" xfId="0" applyFont="1" applyBorder="1" applyAlignment="1">
      <alignment horizontal="center" vertical="center" wrapText="1"/>
    </xf>
    <xf numFmtId="0" fontId="1" fillId="3" borderId="0" xfId="0" applyFont="1" applyFill="1" applyAlignment="1">
      <alignment vertical="center"/>
    </xf>
    <xf numFmtId="177" fontId="1" fillId="3" borderId="0" xfId="0" applyNumberFormat="1" applyFont="1" applyFill="1" applyAlignment="1">
      <alignment horizontal="center" vertical="center"/>
    </xf>
    <xf numFmtId="0" fontId="4" fillId="3" borderId="0" xfId="0" applyFont="1" applyFill="1" applyAlignment="1">
      <alignment vertical="center"/>
    </xf>
    <xf numFmtId="180" fontId="1" fillId="3" borderId="0" xfId="0" applyNumberFormat="1" applyFont="1" applyFill="1" applyAlignment="1">
      <alignment vertical="center"/>
    </xf>
    <xf numFmtId="0" fontId="8" fillId="3" borderId="0" xfId="0" applyFont="1" applyFill="1" applyAlignment="1">
      <alignment horizontal="center" vertical="center"/>
    </xf>
    <xf numFmtId="0" fontId="5" fillId="3" borderId="0" xfId="0" applyFont="1" applyFill="1" applyAlignment="1">
      <alignment horizontal="center" vertical="center"/>
    </xf>
    <xf numFmtId="177" fontId="12" fillId="3" borderId="2" xfId="0" applyNumberFormat="1" applyFont="1" applyFill="1" applyBorder="1" applyAlignment="1" applyProtection="1">
      <alignment horizontal="center" vertical="center"/>
    </xf>
    <xf numFmtId="177" fontId="12" fillId="3" borderId="2" xfId="0" applyNumberFormat="1" applyFont="1" applyFill="1" applyBorder="1" applyAlignment="1">
      <alignment horizontal="center" vertical="center" wrapText="1"/>
    </xf>
    <xf numFmtId="177" fontId="11" fillId="3" borderId="2" xfId="0" applyNumberFormat="1" applyFont="1" applyFill="1" applyBorder="1" applyAlignment="1" applyProtection="1">
      <alignment horizontal="center" vertical="center"/>
    </xf>
    <xf numFmtId="177" fontId="13" fillId="3" borderId="2" xfId="0" applyNumberFormat="1" applyFont="1" applyFill="1" applyBorder="1" applyAlignment="1" applyProtection="1">
      <alignment horizontal="center" vertical="center"/>
    </xf>
    <xf numFmtId="177" fontId="1" fillId="3" borderId="2" xfId="0" applyNumberFormat="1" applyFont="1" applyFill="1" applyBorder="1" applyAlignment="1" applyProtection="1">
      <alignment horizontal="left" vertical="center"/>
    </xf>
    <xf numFmtId="177" fontId="0" fillId="3" borderId="2" xfId="12" applyNumberFormat="1" applyFont="1" applyFill="1" applyBorder="1" applyAlignment="1" applyProtection="1">
      <alignment vertical="center"/>
    </xf>
    <xf numFmtId="177" fontId="1" fillId="3" borderId="2" xfId="12" applyNumberFormat="1" applyFont="1" applyFill="1" applyBorder="1" applyAlignment="1" applyProtection="1">
      <alignment horizontal="center" vertical="center"/>
    </xf>
    <xf numFmtId="177" fontId="13" fillId="3" borderId="2" xfId="0" applyNumberFormat="1" applyFont="1" applyFill="1" applyBorder="1" applyAlignment="1" applyProtection="1">
      <alignment horizontal="center" vertical="center" wrapText="1"/>
    </xf>
    <xf numFmtId="177" fontId="11" fillId="3" borderId="2" xfId="0" applyNumberFormat="1" applyFont="1" applyFill="1" applyBorder="1" applyAlignment="1" applyProtection="1">
      <alignment horizontal="center" vertical="center" wrapText="1"/>
    </xf>
    <xf numFmtId="177" fontId="0" fillId="3" borderId="2" xfId="0" applyNumberFormat="1" applyFont="1" applyFill="1" applyBorder="1" applyAlignment="1" applyProtection="1">
      <alignment horizontal="left" vertical="center" wrapText="1"/>
    </xf>
    <xf numFmtId="177" fontId="1" fillId="3" borderId="2" xfId="0" applyNumberFormat="1" applyFont="1" applyFill="1" applyBorder="1" applyAlignment="1" applyProtection="1">
      <alignment horizontal="left" vertical="center" wrapText="1"/>
    </xf>
    <xf numFmtId="177" fontId="1" fillId="3" borderId="2" xfId="0" applyNumberFormat="1" applyFont="1" applyFill="1" applyBorder="1" applyAlignment="1">
      <alignment horizontal="left" vertical="center"/>
    </xf>
    <xf numFmtId="0" fontId="1" fillId="3" borderId="2" xfId="0" applyFont="1" applyFill="1" applyBorder="1" applyAlignment="1">
      <alignment horizontal="left" vertical="center" wrapText="1"/>
    </xf>
    <xf numFmtId="0" fontId="1" fillId="3" borderId="2" xfId="0" applyFont="1" applyFill="1" applyBorder="1" applyAlignment="1">
      <alignment horizontal="left" vertical="center"/>
    </xf>
    <xf numFmtId="0" fontId="13" fillId="3" borderId="2" xfId="12" applyFont="1" applyFill="1" applyBorder="1" applyAlignment="1">
      <alignment horizontal="center" vertical="center"/>
    </xf>
    <xf numFmtId="176" fontId="11" fillId="3" borderId="2" xfId="0" applyNumberFormat="1" applyFont="1" applyFill="1" applyBorder="1" applyAlignment="1">
      <alignment horizontal="center" vertical="center"/>
    </xf>
    <xf numFmtId="0" fontId="1" fillId="3" borderId="0" xfId="0" applyFont="1" applyFill="1" applyAlignment="1">
      <alignment horizontal="left" vertical="center"/>
    </xf>
    <xf numFmtId="0" fontId="4" fillId="3" borderId="0" xfId="0" applyFont="1" applyFill="1" applyAlignment="1">
      <alignment horizontal="center" vertical="center"/>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1" fillId="3" borderId="1" xfId="0" applyFont="1" applyFill="1" applyBorder="1" applyAlignment="1">
      <alignment horizontal="right" vertical="center" wrapText="1"/>
    </xf>
    <xf numFmtId="177" fontId="1" fillId="3" borderId="2" xfId="0" applyNumberFormat="1" applyFont="1" applyFill="1" applyBorder="1" applyAlignment="1" applyProtection="1">
      <alignment horizontal="center" vertical="center"/>
    </xf>
    <xf numFmtId="0" fontId="1" fillId="3" borderId="2" xfId="0" applyFont="1" applyFill="1" applyBorder="1" applyAlignment="1">
      <alignment horizontal="center" vertical="center" wrapText="1"/>
    </xf>
    <xf numFmtId="177" fontId="1" fillId="3" borderId="2" xfId="0" applyNumberFormat="1" applyFont="1" applyFill="1" applyBorder="1" applyAlignment="1" applyProtection="1">
      <alignment vertical="center"/>
    </xf>
    <xf numFmtId="177" fontId="11" fillId="3" borderId="2" xfId="0" applyNumberFormat="1" applyFont="1" applyFill="1" applyBorder="1" applyAlignment="1" applyProtection="1">
      <alignment vertical="center"/>
    </xf>
    <xf numFmtId="177" fontId="11" fillId="3" borderId="2" xfId="0" applyNumberFormat="1" applyFont="1" applyFill="1" applyBorder="1" applyAlignment="1">
      <alignment horizontal="center" vertical="center"/>
    </xf>
    <xf numFmtId="177" fontId="1" fillId="3" borderId="2" xfId="0" applyNumberFormat="1" applyFont="1" applyFill="1" applyBorder="1" applyAlignment="1">
      <alignment horizontal="right" vertical="center" wrapText="1"/>
    </xf>
    <xf numFmtId="177" fontId="1" fillId="3" borderId="2" xfId="0" applyNumberFormat="1" applyFont="1" applyFill="1" applyBorder="1" applyAlignment="1">
      <alignment horizontal="center" vertical="center" wrapText="1"/>
    </xf>
    <xf numFmtId="177" fontId="1" fillId="3" borderId="2" xfId="0" applyNumberFormat="1" applyFont="1" applyFill="1" applyBorder="1" applyAlignment="1" applyProtection="1">
      <alignment vertical="center" wrapText="1"/>
    </xf>
    <xf numFmtId="177" fontId="11" fillId="3" borderId="2" xfId="0" applyNumberFormat="1" applyFont="1" applyFill="1" applyBorder="1" applyAlignment="1" applyProtection="1">
      <alignment horizontal="left" vertical="center" wrapText="1"/>
    </xf>
    <xf numFmtId="177" fontId="11" fillId="3" borderId="2" xfId="0" applyNumberFormat="1" applyFont="1" applyFill="1" applyBorder="1" applyAlignment="1">
      <alignment horizontal="center" vertical="center" wrapText="1"/>
    </xf>
    <xf numFmtId="0" fontId="1" fillId="3" borderId="2" xfId="0" applyFont="1" applyFill="1" applyBorder="1" applyAlignment="1">
      <alignment vertical="center"/>
    </xf>
    <xf numFmtId="0" fontId="3" fillId="3" borderId="0" xfId="0" applyFont="1" applyFill="1" applyAlignment="1">
      <alignment vertical="center"/>
    </xf>
    <xf numFmtId="0" fontId="3" fillId="3" borderId="0" xfId="0" applyFont="1" applyFill="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年省级国有资本经营支出预算表" xfId="49"/>
    <cellStyle name="常规 4 2" xfId="50"/>
    <cellStyle name="常规_项目支出" xfId="51"/>
    <cellStyle name="常规 4 2 2" xfId="52"/>
    <cellStyle name="常规 4 4" xfId="53"/>
    <cellStyle name="常规 4" xfId="54"/>
    <cellStyle name="Normal" xfId="55"/>
    <cellStyle name="常规_21湖北省2015年地方财政预算表（20150331报部）" xfId="56"/>
    <cellStyle name="常规 3"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www.wps.cn/officeDocument/2023/relationships/customStorage" Target="customStorage/customStorage.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等线"/>
        <a:ea typeface="Arial"/>
        <a:cs typeface="Arial"/>
      </a:majorFont>
      <a:minorFont>
        <a:latin typeface="等线"/>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57"/>
  <sheetViews>
    <sheetView showZeros="0" workbookViewId="0">
      <selection activeCell="B20" sqref="B20"/>
    </sheetView>
  </sheetViews>
  <sheetFormatPr defaultColWidth="9" defaultRowHeight="15.75" customHeight="1" outlineLevelCol="3"/>
  <cols>
    <col min="1" max="1" width="11.25" style="286" customWidth="1"/>
    <col min="2" max="2" width="47" style="286" customWidth="1"/>
    <col min="3" max="3" width="14.75" style="307" customWidth="1"/>
    <col min="4" max="4" width="8.125" style="286" customWidth="1"/>
    <col min="5" max="257" width="9" style="86" customWidth="1"/>
  </cols>
  <sheetData>
    <row r="1" ht="23.25" customHeight="1" spans="1:1">
      <c r="A1" s="286" t="s">
        <v>0</v>
      </c>
    </row>
    <row r="2" ht="27.75" customHeight="1" spans="1:4">
      <c r="A2" s="308" t="s">
        <v>1</v>
      </c>
      <c r="B2" s="308"/>
      <c r="C2" s="308"/>
      <c r="D2" s="308"/>
    </row>
    <row r="3" s="73" customFormat="1" ht="23.25" customHeight="1" spans="1:4">
      <c r="A3" s="284"/>
      <c r="B3" s="309"/>
      <c r="C3" s="310" t="s">
        <v>2</v>
      </c>
      <c r="D3" s="310"/>
    </row>
    <row r="4" s="73" customFormat="1" ht="25" customHeight="1" spans="1:4">
      <c r="A4" s="311" t="s">
        <v>3</v>
      </c>
      <c r="B4" s="311" t="s">
        <v>4</v>
      </c>
      <c r="C4" s="312" t="s">
        <v>5</v>
      </c>
      <c r="D4" s="312" t="s">
        <v>6</v>
      </c>
    </row>
    <row r="5" s="73" customFormat="1" ht="25" customHeight="1" spans="1:4">
      <c r="A5" s="313"/>
      <c r="B5" s="314" t="s">
        <v>7</v>
      </c>
      <c r="C5" s="315">
        <f>XFD6+XFD22</f>
        <v>0</v>
      </c>
      <c r="D5" s="316"/>
    </row>
    <row r="6" s="73" customFormat="1" ht="25" customHeight="1" spans="1:4">
      <c r="A6" s="294">
        <v>101</v>
      </c>
      <c r="B6" s="313" t="s">
        <v>8</v>
      </c>
      <c r="C6" s="317">
        <f>SUM(XFD7:XFD21)</f>
        <v>0</v>
      </c>
      <c r="D6" s="316"/>
    </row>
    <row r="7" s="73" customFormat="1" ht="25" customHeight="1" spans="1:4">
      <c r="A7" s="294">
        <v>10101</v>
      </c>
      <c r="B7" s="313" t="s">
        <v>9</v>
      </c>
      <c r="C7" s="317">
        <v>184800</v>
      </c>
      <c r="D7" s="316"/>
    </row>
    <row r="8" s="73" customFormat="1" ht="25" customHeight="1" spans="1:4">
      <c r="A8" s="294">
        <v>10104</v>
      </c>
      <c r="B8" s="313" t="s">
        <v>10</v>
      </c>
      <c r="C8" s="317">
        <v>45605</v>
      </c>
      <c r="D8" s="316"/>
    </row>
    <row r="9" s="73" customFormat="1" ht="25" customHeight="1" spans="1:4">
      <c r="A9" s="294">
        <v>10106</v>
      </c>
      <c r="B9" s="313" t="s">
        <v>11</v>
      </c>
      <c r="C9" s="317">
        <v>11441</v>
      </c>
      <c r="D9" s="316"/>
    </row>
    <row r="10" s="73" customFormat="1" ht="25" customHeight="1" spans="1:4">
      <c r="A10" s="294">
        <v>10107</v>
      </c>
      <c r="B10" s="313" t="s">
        <v>12</v>
      </c>
      <c r="C10" s="317">
        <v>12999</v>
      </c>
      <c r="D10" s="316"/>
    </row>
    <row r="11" s="73" customFormat="1" ht="25" customHeight="1" spans="1:4">
      <c r="A11" s="294">
        <v>10109</v>
      </c>
      <c r="B11" s="313" t="s">
        <v>13</v>
      </c>
      <c r="C11" s="317">
        <v>33575</v>
      </c>
      <c r="D11" s="316"/>
    </row>
    <row r="12" s="73" customFormat="1" ht="25" customHeight="1" spans="1:4">
      <c r="A12" s="294">
        <v>10110</v>
      </c>
      <c r="B12" s="313" t="s">
        <v>14</v>
      </c>
      <c r="C12" s="317">
        <v>11267</v>
      </c>
      <c r="D12" s="316"/>
    </row>
    <row r="13" s="73" customFormat="1" ht="25" customHeight="1" spans="1:4">
      <c r="A13" s="294">
        <v>10111</v>
      </c>
      <c r="B13" s="313" t="s">
        <v>15</v>
      </c>
      <c r="C13" s="317">
        <v>6066</v>
      </c>
      <c r="D13" s="316"/>
    </row>
    <row r="14" s="73" customFormat="1" ht="25" customHeight="1" spans="1:4">
      <c r="A14" s="294">
        <v>10112</v>
      </c>
      <c r="B14" s="313" t="s">
        <v>16</v>
      </c>
      <c r="C14" s="317">
        <v>9133</v>
      </c>
      <c r="D14" s="316"/>
    </row>
    <row r="15" s="73" customFormat="1" ht="25" customHeight="1" spans="1:4">
      <c r="A15" s="294">
        <v>10113</v>
      </c>
      <c r="B15" s="313" t="s">
        <v>17</v>
      </c>
      <c r="C15" s="317">
        <v>22536</v>
      </c>
      <c r="D15" s="316"/>
    </row>
    <row r="16" s="73" customFormat="1" ht="25" customHeight="1" spans="1:4">
      <c r="A16" s="294">
        <v>10114</v>
      </c>
      <c r="B16" s="313" t="s">
        <v>18</v>
      </c>
      <c r="C16" s="317">
        <v>8444</v>
      </c>
      <c r="D16" s="316"/>
    </row>
    <row r="17" s="73" customFormat="1" ht="25" customHeight="1" spans="1:4">
      <c r="A17" s="294">
        <v>10118</v>
      </c>
      <c r="B17" s="313" t="s">
        <v>19</v>
      </c>
      <c r="C17" s="317">
        <v>28711</v>
      </c>
      <c r="D17" s="316"/>
    </row>
    <row r="18" s="73" customFormat="1" ht="25" customHeight="1" spans="1:4">
      <c r="A18" s="294">
        <v>10119</v>
      </c>
      <c r="B18" s="313" t="s">
        <v>20</v>
      </c>
      <c r="C18" s="317">
        <v>32615</v>
      </c>
      <c r="D18" s="316"/>
    </row>
    <row r="19" s="73" customFormat="1" ht="25" customHeight="1" spans="1:4">
      <c r="A19" s="294">
        <v>10120</v>
      </c>
      <c r="B19" s="313" t="s">
        <v>21</v>
      </c>
      <c r="C19" s="317">
        <v>0</v>
      </c>
      <c r="D19" s="316"/>
    </row>
    <row r="20" s="73" customFormat="1" ht="25" customHeight="1" spans="1:4">
      <c r="A20" s="294">
        <v>10121</v>
      </c>
      <c r="B20" s="313" t="s">
        <v>22</v>
      </c>
      <c r="C20" s="317">
        <v>903</v>
      </c>
      <c r="D20" s="316"/>
    </row>
    <row r="21" s="73" customFormat="1" ht="25" customHeight="1" spans="1:4">
      <c r="A21" s="294">
        <v>10199</v>
      </c>
      <c r="B21" s="313" t="s">
        <v>23</v>
      </c>
      <c r="C21" s="317">
        <v>166</v>
      </c>
      <c r="D21" s="316"/>
    </row>
    <row r="22" s="73" customFormat="1" ht="25" customHeight="1" spans="1:4">
      <c r="A22" s="294">
        <v>103</v>
      </c>
      <c r="B22" s="294" t="s">
        <v>24</v>
      </c>
      <c r="C22" s="317">
        <f>SUM(XFD23:XFD30)</f>
        <v>0</v>
      </c>
      <c r="D22" s="316"/>
    </row>
    <row r="23" s="73" customFormat="1" ht="25" customHeight="1" spans="1:4">
      <c r="A23" s="294">
        <v>10302</v>
      </c>
      <c r="B23" s="294" t="s">
        <v>25</v>
      </c>
      <c r="C23" s="317">
        <v>24346</v>
      </c>
      <c r="D23" s="316"/>
    </row>
    <row r="24" s="73" customFormat="1" ht="25" customHeight="1" spans="1:4">
      <c r="A24" s="294">
        <v>10304</v>
      </c>
      <c r="B24" s="313" t="s">
        <v>26</v>
      </c>
      <c r="C24" s="317">
        <v>19053</v>
      </c>
      <c r="D24" s="316"/>
    </row>
    <row r="25" s="73" customFormat="1" ht="25" customHeight="1" spans="1:4">
      <c r="A25" s="294">
        <v>10305</v>
      </c>
      <c r="B25" s="313" t="s">
        <v>27</v>
      </c>
      <c r="C25" s="317">
        <v>46206</v>
      </c>
      <c r="D25" s="316"/>
    </row>
    <row r="26" s="73" customFormat="1" ht="25" customHeight="1" spans="1:4">
      <c r="A26" s="294">
        <v>10306</v>
      </c>
      <c r="B26" s="313" t="s">
        <v>28</v>
      </c>
      <c r="C26" s="317">
        <v>0</v>
      </c>
      <c r="D26" s="317"/>
    </row>
    <row r="27" s="73" customFormat="1" ht="25" customHeight="1" spans="1:4">
      <c r="A27" s="294">
        <v>10307</v>
      </c>
      <c r="B27" s="313" t="s">
        <v>29</v>
      </c>
      <c r="C27" s="317">
        <v>30261</v>
      </c>
      <c r="D27" s="316"/>
    </row>
    <row r="28" s="73" customFormat="1" ht="25" customHeight="1" spans="1:4">
      <c r="A28" s="294">
        <v>10308</v>
      </c>
      <c r="B28" s="318" t="s">
        <v>30</v>
      </c>
      <c r="C28" s="317">
        <v>804</v>
      </c>
      <c r="D28" s="316"/>
    </row>
    <row r="29" s="73" customFormat="1" ht="25" customHeight="1" spans="1:4">
      <c r="A29" s="294">
        <v>10309</v>
      </c>
      <c r="B29" s="318" t="s">
        <v>31</v>
      </c>
      <c r="C29" s="317">
        <v>5090</v>
      </c>
      <c r="D29" s="316"/>
    </row>
    <row r="30" s="73" customFormat="1" ht="25" customHeight="1" spans="1:4">
      <c r="A30" s="294">
        <v>10399</v>
      </c>
      <c r="B30" s="318" t="s">
        <v>32</v>
      </c>
      <c r="C30" s="317">
        <v>5069</v>
      </c>
      <c r="D30" s="316"/>
    </row>
    <row r="31" s="73" customFormat="1" ht="25" customHeight="1" spans="1:4">
      <c r="A31" s="294">
        <v>110</v>
      </c>
      <c r="B31" s="319" t="s">
        <v>33</v>
      </c>
      <c r="C31" s="320">
        <f>SUM(XFD32:XFD38)</f>
        <v>0</v>
      </c>
      <c r="D31" s="321"/>
    </row>
    <row r="32" s="73" customFormat="1" ht="25" customHeight="1" spans="1:4">
      <c r="A32" s="294">
        <v>11001</v>
      </c>
      <c r="B32" s="318" t="s">
        <v>34</v>
      </c>
      <c r="C32" s="317">
        <v>40687</v>
      </c>
      <c r="D32" s="321"/>
    </row>
    <row r="33" s="73" customFormat="1" ht="25" customHeight="1" spans="1:4">
      <c r="A33" s="294">
        <v>11002</v>
      </c>
      <c r="B33" s="318" t="s">
        <v>35</v>
      </c>
      <c r="C33" s="317">
        <v>1051986</v>
      </c>
      <c r="D33" s="321"/>
    </row>
    <row r="34" s="73" customFormat="1" ht="25" customHeight="1" spans="1:4">
      <c r="A34" s="294">
        <v>11003</v>
      </c>
      <c r="B34" s="318" t="s">
        <v>36</v>
      </c>
      <c r="C34" s="317">
        <v>86933</v>
      </c>
      <c r="D34" s="321"/>
    </row>
    <row r="35" s="73" customFormat="1" ht="25" customHeight="1" spans="1:4">
      <c r="A35" s="294">
        <v>11008</v>
      </c>
      <c r="B35" s="318" t="s">
        <v>37</v>
      </c>
      <c r="C35" s="317">
        <v>193286</v>
      </c>
      <c r="D35" s="321"/>
    </row>
    <row r="36" s="73" customFormat="1" ht="25" customHeight="1" spans="1:4">
      <c r="A36" s="294">
        <v>11009</v>
      </c>
      <c r="B36" s="318" t="s">
        <v>38</v>
      </c>
      <c r="C36" s="317">
        <v>201908.733</v>
      </c>
      <c r="D36" s="321"/>
    </row>
    <row r="37" s="73" customFormat="1" ht="25" customHeight="1" spans="1:4">
      <c r="A37" s="294">
        <v>11011</v>
      </c>
      <c r="B37" s="318" t="s">
        <v>39</v>
      </c>
      <c r="C37" s="317">
        <v>78101</v>
      </c>
      <c r="D37" s="321"/>
    </row>
    <row r="38" s="73" customFormat="1" ht="25" customHeight="1" spans="1:4">
      <c r="A38" s="294">
        <v>11015</v>
      </c>
      <c r="B38" s="318" t="s">
        <v>40</v>
      </c>
      <c r="C38" s="317">
        <v>22047</v>
      </c>
      <c r="D38" s="321"/>
    </row>
    <row r="39" s="73" customFormat="1" ht="25" customHeight="1" spans="1:4">
      <c r="A39" s="294"/>
      <c r="B39" s="318"/>
      <c r="C39" s="317"/>
      <c r="D39" s="321"/>
    </row>
    <row r="40" s="73" customFormat="1" ht="25" customHeight="1" spans="1:4">
      <c r="A40" s="294"/>
      <c r="B40" s="298" t="s">
        <v>41</v>
      </c>
      <c r="C40" s="320">
        <f>XFD31+XFD5</f>
        <v>0</v>
      </c>
      <c r="D40" s="321"/>
    </row>
    <row r="41" s="209" customFormat="1" ht="12.75" customHeight="1" spans="1:4">
      <c r="A41" s="322"/>
      <c r="B41" s="322"/>
      <c r="C41" s="323"/>
      <c r="D41" s="322"/>
    </row>
    <row r="42" s="209" customFormat="1" ht="12.75" customHeight="1" spans="1:4">
      <c r="A42" s="322"/>
      <c r="B42" s="322"/>
      <c r="C42" s="323"/>
      <c r="D42" s="322"/>
    </row>
    <row r="43" s="209" customFormat="1" ht="12.75" customHeight="1" spans="1:4">
      <c r="A43" s="322"/>
      <c r="B43" s="322"/>
      <c r="C43" s="323"/>
      <c r="D43" s="322"/>
    </row>
    <row r="44" s="209" customFormat="1" ht="12.75" spans="1:4">
      <c r="A44" s="322"/>
      <c r="B44" s="322"/>
      <c r="C44" s="323"/>
      <c r="D44" s="322"/>
    </row>
    <row r="45" s="209" customFormat="1" ht="12.75" spans="1:4">
      <c r="A45" s="322"/>
      <c r="B45" s="322"/>
      <c r="C45" s="323"/>
      <c r="D45" s="322"/>
    </row>
    <row r="46" s="209" customFormat="1" ht="12.75" spans="1:4">
      <c r="A46" s="322"/>
      <c r="B46" s="322"/>
      <c r="C46" s="323"/>
      <c r="D46" s="322"/>
    </row>
    <row r="47" s="209" customFormat="1" ht="12.75" spans="1:4">
      <c r="A47" s="322"/>
      <c r="B47" s="322"/>
      <c r="C47" s="323"/>
      <c r="D47" s="322"/>
    </row>
    <row r="48" s="209" customFormat="1" ht="12.75" spans="1:4">
      <c r="A48" s="322"/>
      <c r="B48" s="322"/>
      <c r="C48" s="323"/>
      <c r="D48" s="322"/>
    </row>
    <row r="49" s="209" customFormat="1" ht="12.75" spans="1:4">
      <c r="A49" s="322"/>
      <c r="B49" s="322"/>
      <c r="C49" s="323"/>
      <c r="D49" s="322"/>
    </row>
    <row r="50" s="209" customFormat="1" ht="12.75" spans="1:4">
      <c r="A50" s="322"/>
      <c r="B50" s="322"/>
      <c r="C50" s="323"/>
      <c r="D50" s="322"/>
    </row>
    <row r="51" s="209" customFormat="1" ht="12.75" spans="1:4">
      <c r="A51" s="322"/>
      <c r="B51" s="322"/>
      <c r="C51" s="323"/>
      <c r="D51" s="322"/>
    </row>
    <row r="52" s="209" customFormat="1" ht="12.75" spans="1:4">
      <c r="A52" s="322"/>
      <c r="B52" s="322"/>
      <c r="C52" s="323"/>
      <c r="D52" s="322"/>
    </row>
    <row r="53" s="209" customFormat="1" ht="12.75" spans="1:4">
      <c r="A53" s="322"/>
      <c r="B53" s="322"/>
      <c r="C53" s="323"/>
      <c r="D53" s="322"/>
    </row>
    <row r="54" s="209" customFormat="1" ht="12.75" spans="1:4">
      <c r="A54" s="322"/>
      <c r="B54" s="322"/>
      <c r="C54" s="323"/>
      <c r="D54" s="322"/>
    </row>
    <row r="55" s="209" customFormat="1" ht="12.75" spans="1:4">
      <c r="A55" s="322"/>
      <c r="B55" s="322"/>
      <c r="C55" s="323"/>
      <c r="D55" s="322"/>
    </row>
    <row r="56" s="209" customFormat="1" ht="12.75" spans="1:4">
      <c r="A56" s="322"/>
      <c r="B56" s="322"/>
      <c r="C56" s="323"/>
      <c r="D56" s="322"/>
    </row>
    <row r="57" s="209" customFormat="1" ht="12.75" spans="1:4">
      <c r="A57" s="322"/>
      <c r="B57" s="322"/>
      <c r="C57" s="323"/>
      <c r="D57" s="322"/>
    </row>
    <row r="58" s="209" customFormat="1" ht="12.75" spans="1:4">
      <c r="A58" s="322"/>
      <c r="B58" s="322"/>
      <c r="C58" s="323"/>
      <c r="D58" s="322"/>
    </row>
    <row r="59" s="209" customFormat="1" ht="12.75" spans="1:4">
      <c r="A59" s="322"/>
      <c r="B59" s="322"/>
      <c r="C59" s="323"/>
      <c r="D59" s="322"/>
    </row>
    <row r="60" s="209" customFormat="1" ht="12.75" spans="1:4">
      <c r="A60" s="322"/>
      <c r="B60" s="322"/>
      <c r="C60" s="323"/>
      <c r="D60" s="322"/>
    </row>
    <row r="61" s="209" customFormat="1" ht="12.75" spans="1:4">
      <c r="A61" s="322"/>
      <c r="B61" s="322"/>
      <c r="C61" s="323"/>
      <c r="D61" s="322"/>
    </row>
    <row r="62" s="209" customFormat="1" ht="12.75" spans="1:4">
      <c r="A62" s="322"/>
      <c r="B62" s="322"/>
      <c r="C62" s="323"/>
      <c r="D62" s="322"/>
    </row>
    <row r="63" s="209" customFormat="1" ht="12.75" spans="1:4">
      <c r="A63" s="322"/>
      <c r="B63" s="322"/>
      <c r="C63" s="323"/>
      <c r="D63" s="322"/>
    </row>
    <row r="64" s="209" customFormat="1" ht="12.75" spans="1:4">
      <c r="A64" s="322"/>
      <c r="B64" s="322"/>
      <c r="C64" s="323"/>
      <c r="D64" s="322"/>
    </row>
    <row r="65" s="209" customFormat="1" ht="12.75" spans="1:4">
      <c r="A65" s="322"/>
      <c r="B65" s="322"/>
      <c r="C65" s="323"/>
      <c r="D65" s="322"/>
    </row>
    <row r="66" s="209" customFormat="1" ht="12.75" spans="1:4">
      <c r="A66" s="322"/>
      <c r="B66" s="322"/>
      <c r="C66" s="323"/>
      <c r="D66" s="322"/>
    </row>
    <row r="67" s="209" customFormat="1" ht="12.75" spans="1:4">
      <c r="A67" s="322"/>
      <c r="B67" s="322"/>
      <c r="C67" s="323"/>
      <c r="D67" s="322"/>
    </row>
    <row r="68" s="209" customFormat="1" ht="12.75" spans="1:4">
      <c r="A68" s="322"/>
      <c r="B68" s="322"/>
      <c r="C68" s="323"/>
      <c r="D68" s="322"/>
    </row>
    <row r="69" s="209" customFormat="1" ht="12.75" spans="1:4">
      <c r="A69" s="322"/>
      <c r="B69" s="322"/>
      <c r="C69" s="323"/>
      <c r="D69" s="322"/>
    </row>
    <row r="70" s="209" customFormat="1" ht="12.75" spans="1:4">
      <c r="A70" s="322"/>
      <c r="B70" s="322"/>
      <c r="C70" s="323"/>
      <c r="D70" s="322"/>
    </row>
    <row r="71" s="209" customFormat="1" ht="12.75" spans="1:4">
      <c r="A71" s="322"/>
      <c r="B71" s="322"/>
      <c r="C71" s="323"/>
      <c r="D71" s="322"/>
    </row>
    <row r="72" s="209" customFormat="1" ht="12.75" spans="1:4">
      <c r="A72" s="322"/>
      <c r="B72" s="322"/>
      <c r="C72" s="323"/>
      <c r="D72" s="322"/>
    </row>
    <row r="73" s="209" customFormat="1" ht="12.75" spans="1:4">
      <c r="A73" s="322"/>
      <c r="B73" s="322"/>
      <c r="C73" s="323"/>
      <c r="D73" s="322"/>
    </row>
    <row r="74" s="209" customFormat="1" ht="12.75" spans="1:4">
      <c r="A74" s="322"/>
      <c r="B74" s="322"/>
      <c r="C74" s="323"/>
      <c r="D74" s="322"/>
    </row>
    <row r="75" s="209" customFormat="1" ht="12.75" spans="1:4">
      <c r="A75" s="322"/>
      <c r="B75" s="322"/>
      <c r="C75" s="323"/>
      <c r="D75" s="322"/>
    </row>
    <row r="76" s="209" customFormat="1" ht="12.75" spans="1:4">
      <c r="A76" s="322"/>
      <c r="B76" s="322"/>
      <c r="C76" s="323"/>
      <c r="D76" s="322"/>
    </row>
    <row r="77" s="209" customFormat="1" ht="12.75" spans="1:4">
      <c r="A77" s="322"/>
      <c r="B77" s="322"/>
      <c r="C77" s="323"/>
      <c r="D77" s="322"/>
    </row>
    <row r="78" s="209" customFormat="1" ht="12.75" spans="1:4">
      <c r="A78" s="322"/>
      <c r="B78" s="322"/>
      <c r="C78" s="323"/>
      <c r="D78" s="322"/>
    </row>
    <row r="79" s="209" customFormat="1" ht="12.75" spans="1:4">
      <c r="A79" s="322"/>
      <c r="B79" s="322"/>
      <c r="C79" s="323"/>
      <c r="D79" s="322"/>
    </row>
    <row r="80" s="209" customFormat="1" ht="12.75" spans="1:4">
      <c r="A80" s="322"/>
      <c r="B80" s="322"/>
      <c r="C80" s="323"/>
      <c r="D80" s="322"/>
    </row>
    <row r="81" s="209" customFormat="1" ht="12.75" spans="1:4">
      <c r="A81" s="322"/>
      <c r="B81" s="322"/>
      <c r="C81" s="323"/>
      <c r="D81" s="322"/>
    </row>
    <row r="82" s="209" customFormat="1" ht="12.75" spans="1:4">
      <c r="A82" s="322"/>
      <c r="B82" s="322"/>
      <c r="C82" s="323"/>
      <c r="D82" s="322"/>
    </row>
    <row r="83" s="209" customFormat="1" ht="12.75" spans="1:4">
      <c r="A83" s="322"/>
      <c r="B83" s="322"/>
      <c r="C83" s="323"/>
      <c r="D83" s="322"/>
    </row>
    <row r="84" s="209" customFormat="1" ht="12.75" spans="1:4">
      <c r="A84" s="322"/>
      <c r="B84" s="322"/>
      <c r="C84" s="323"/>
      <c r="D84" s="322"/>
    </row>
    <row r="85" s="209" customFormat="1" ht="12.75" spans="1:4">
      <c r="A85" s="322"/>
      <c r="B85" s="322"/>
      <c r="C85" s="323"/>
      <c r="D85" s="322"/>
    </row>
    <row r="86" s="209" customFormat="1" ht="12.75" spans="1:4">
      <c r="A86" s="322"/>
      <c r="B86" s="322"/>
      <c r="C86" s="323"/>
      <c r="D86" s="322"/>
    </row>
    <row r="87" s="209" customFormat="1" ht="12.75" spans="1:4">
      <c r="A87" s="322"/>
      <c r="B87" s="322"/>
      <c r="C87" s="323"/>
      <c r="D87" s="322"/>
    </row>
    <row r="88" s="209" customFormat="1" ht="12.75" spans="1:4">
      <c r="A88" s="322"/>
      <c r="B88" s="322"/>
      <c r="C88" s="323"/>
      <c r="D88" s="322"/>
    </row>
    <row r="89" s="209" customFormat="1" ht="12.75" spans="1:4">
      <c r="A89" s="322"/>
      <c r="B89" s="322"/>
      <c r="C89" s="323"/>
      <c r="D89" s="322"/>
    </row>
    <row r="90" s="209" customFormat="1" ht="12.75" spans="1:4">
      <c r="A90" s="322"/>
      <c r="B90" s="322"/>
      <c r="C90" s="323"/>
      <c r="D90" s="322"/>
    </row>
    <row r="91" s="209" customFormat="1" ht="12.75" spans="1:4">
      <c r="A91" s="322"/>
      <c r="B91" s="322"/>
      <c r="C91" s="323"/>
      <c r="D91" s="322"/>
    </row>
    <row r="92" s="209" customFormat="1" ht="12.75" spans="1:4">
      <c r="A92" s="322"/>
      <c r="B92" s="322"/>
      <c r="C92" s="323"/>
      <c r="D92" s="322"/>
    </row>
    <row r="93" s="209" customFormat="1" ht="12.75" spans="1:4">
      <c r="A93" s="322"/>
      <c r="B93" s="322"/>
      <c r="C93" s="323"/>
      <c r="D93" s="322"/>
    </row>
    <row r="94" s="209" customFormat="1" ht="12.75" spans="1:4">
      <c r="A94" s="322"/>
      <c r="B94" s="322"/>
      <c r="C94" s="323"/>
      <c r="D94" s="322"/>
    </row>
    <row r="95" s="209" customFormat="1" ht="12.75" spans="1:4">
      <c r="A95" s="322"/>
      <c r="B95" s="322"/>
      <c r="C95" s="323"/>
      <c r="D95" s="322"/>
    </row>
    <row r="96" s="209" customFormat="1" ht="12.75" spans="1:4">
      <c r="A96" s="322"/>
      <c r="B96" s="322"/>
      <c r="C96" s="323"/>
      <c r="D96" s="322"/>
    </row>
    <row r="97" s="209" customFormat="1" ht="12.75" spans="1:4">
      <c r="A97" s="322"/>
      <c r="B97" s="322"/>
      <c r="C97" s="323"/>
      <c r="D97" s="322"/>
    </row>
    <row r="98" s="209" customFormat="1" ht="12.75" spans="1:4">
      <c r="A98" s="322"/>
      <c r="B98" s="322"/>
      <c r="C98" s="323"/>
      <c r="D98" s="322"/>
    </row>
    <row r="99" s="209" customFormat="1" ht="12.75" spans="1:4">
      <c r="A99" s="322"/>
      <c r="B99" s="322"/>
      <c r="C99" s="323"/>
      <c r="D99" s="322"/>
    </row>
    <row r="100" s="209" customFormat="1" ht="12.75" spans="1:4">
      <c r="A100" s="322"/>
      <c r="B100" s="322"/>
      <c r="C100" s="323"/>
      <c r="D100" s="322"/>
    </row>
    <row r="101" s="209" customFormat="1" ht="12.75" spans="1:4">
      <c r="A101" s="322"/>
      <c r="B101" s="322"/>
      <c r="C101" s="323"/>
      <c r="D101" s="322"/>
    </row>
    <row r="102" s="209" customFormat="1" ht="12.75" spans="1:4">
      <c r="A102" s="322"/>
      <c r="B102" s="322"/>
      <c r="C102" s="323"/>
      <c r="D102" s="322"/>
    </row>
    <row r="103" s="209" customFormat="1" ht="12.75" spans="1:4">
      <c r="A103" s="322"/>
      <c r="B103" s="322"/>
      <c r="C103" s="323"/>
      <c r="D103" s="322"/>
    </row>
    <row r="104" s="209" customFormat="1" ht="12.75" spans="1:4">
      <c r="A104" s="322"/>
      <c r="B104" s="322"/>
      <c r="C104" s="323"/>
      <c r="D104" s="322"/>
    </row>
    <row r="105" s="209" customFormat="1" ht="12.75" spans="1:4">
      <c r="A105" s="322"/>
      <c r="B105" s="322"/>
      <c r="C105" s="323"/>
      <c r="D105" s="322"/>
    </row>
    <row r="106" s="209" customFormat="1" ht="12.75" spans="1:4">
      <c r="A106" s="322"/>
      <c r="B106" s="322"/>
      <c r="C106" s="323"/>
      <c r="D106" s="322"/>
    </row>
    <row r="107" s="209" customFormat="1" ht="12.75" spans="1:4">
      <c r="A107" s="322"/>
      <c r="B107" s="322"/>
      <c r="C107" s="323"/>
      <c r="D107" s="322"/>
    </row>
    <row r="108" s="209" customFormat="1" ht="12.75" spans="1:4">
      <c r="A108" s="322"/>
      <c r="B108" s="322"/>
      <c r="C108" s="323"/>
      <c r="D108" s="322"/>
    </row>
    <row r="109" s="209" customFormat="1" ht="12.75" spans="1:4">
      <c r="A109" s="322"/>
      <c r="B109" s="322"/>
      <c r="C109" s="323"/>
      <c r="D109" s="322"/>
    </row>
    <row r="110" s="209" customFormat="1" ht="12.75" spans="1:4">
      <c r="A110" s="322"/>
      <c r="B110" s="322"/>
      <c r="C110" s="323"/>
      <c r="D110" s="322"/>
    </row>
    <row r="111" s="209" customFormat="1" ht="12.75" spans="1:4">
      <c r="A111" s="322"/>
      <c r="B111" s="322"/>
      <c r="C111" s="323"/>
      <c r="D111" s="322"/>
    </row>
    <row r="112" s="209" customFormat="1" ht="12.75" spans="1:4">
      <c r="A112" s="322"/>
      <c r="B112" s="322"/>
      <c r="C112" s="323"/>
      <c r="D112" s="322"/>
    </row>
    <row r="113" s="209" customFormat="1" ht="12.75" spans="1:4">
      <c r="A113" s="322"/>
      <c r="B113" s="322"/>
      <c r="C113" s="323"/>
      <c r="D113" s="322"/>
    </row>
    <row r="114" s="209" customFormat="1" ht="12.75" spans="1:4">
      <c r="A114" s="322"/>
      <c r="B114" s="322"/>
      <c r="C114" s="323"/>
      <c r="D114" s="322"/>
    </row>
    <row r="115" s="209" customFormat="1" ht="12.75" spans="1:4">
      <c r="A115" s="322"/>
      <c r="B115" s="322"/>
      <c r="C115" s="323"/>
      <c r="D115" s="322"/>
    </row>
    <row r="116" s="209" customFormat="1" ht="12.75" spans="1:4">
      <c r="A116" s="322"/>
      <c r="B116" s="322"/>
      <c r="C116" s="323"/>
      <c r="D116" s="322"/>
    </row>
    <row r="117" s="209" customFormat="1" ht="12.75" spans="1:4">
      <c r="A117" s="322"/>
      <c r="B117" s="322"/>
      <c r="C117" s="323"/>
      <c r="D117" s="322"/>
    </row>
    <row r="118" s="209" customFormat="1" ht="12.75" spans="1:4">
      <c r="A118" s="322"/>
      <c r="B118" s="322"/>
      <c r="C118" s="323"/>
      <c r="D118" s="322"/>
    </row>
    <row r="119" s="209" customFormat="1" ht="12.75" spans="1:4">
      <c r="A119" s="322"/>
      <c r="B119" s="322"/>
      <c r="C119" s="323"/>
      <c r="D119" s="322"/>
    </row>
    <row r="120" s="209" customFormat="1" ht="12.75" spans="1:4">
      <c r="A120" s="322"/>
      <c r="B120" s="322"/>
      <c r="C120" s="323"/>
      <c r="D120" s="322"/>
    </row>
    <row r="121" s="209" customFormat="1" ht="12.75" spans="1:4">
      <c r="A121" s="322"/>
      <c r="B121" s="322"/>
      <c r="C121" s="323"/>
      <c r="D121" s="322"/>
    </row>
    <row r="122" s="209" customFormat="1" ht="12.75" spans="1:4">
      <c r="A122" s="322"/>
      <c r="B122" s="322"/>
      <c r="C122" s="323"/>
      <c r="D122" s="322"/>
    </row>
    <row r="123" s="209" customFormat="1" ht="12.75" spans="1:4">
      <c r="A123" s="322"/>
      <c r="B123" s="322"/>
      <c r="C123" s="323"/>
      <c r="D123" s="322"/>
    </row>
    <row r="124" s="209" customFormat="1" ht="12.75" spans="1:4">
      <c r="A124" s="322"/>
      <c r="B124" s="322"/>
      <c r="C124" s="323"/>
      <c r="D124" s="322"/>
    </row>
    <row r="125" s="209" customFormat="1" ht="12.75" spans="1:4">
      <c r="A125" s="322"/>
      <c r="B125" s="322"/>
      <c r="C125" s="323"/>
      <c r="D125" s="322"/>
    </row>
    <row r="126" s="209" customFormat="1" ht="12.75" spans="1:4">
      <c r="A126" s="322"/>
      <c r="B126" s="322"/>
      <c r="C126" s="323"/>
      <c r="D126" s="322"/>
    </row>
    <row r="127" s="209" customFormat="1" ht="12.75" spans="1:4">
      <c r="A127" s="322"/>
      <c r="B127" s="322"/>
      <c r="C127" s="323"/>
      <c r="D127" s="322"/>
    </row>
    <row r="128" s="209" customFormat="1" ht="12.75" spans="1:4">
      <c r="A128" s="322"/>
      <c r="B128" s="322"/>
      <c r="C128" s="323"/>
      <c r="D128" s="322"/>
    </row>
    <row r="129" s="209" customFormat="1" ht="12.75" spans="1:4">
      <c r="A129" s="322"/>
      <c r="B129" s="322"/>
      <c r="C129" s="323"/>
      <c r="D129" s="322"/>
    </row>
    <row r="130" s="209" customFormat="1" ht="12.75" spans="1:4">
      <c r="A130" s="322"/>
      <c r="B130" s="322"/>
      <c r="C130" s="323"/>
      <c r="D130" s="322"/>
    </row>
    <row r="131" s="209" customFormat="1" ht="12.75" spans="1:4">
      <c r="A131" s="322"/>
      <c r="B131" s="322"/>
      <c r="C131" s="323"/>
      <c r="D131" s="322"/>
    </row>
    <row r="132" s="209" customFormat="1" ht="12.75" spans="1:4">
      <c r="A132" s="322"/>
      <c r="B132" s="322"/>
      <c r="C132" s="323"/>
      <c r="D132" s="322"/>
    </row>
    <row r="133" s="209" customFormat="1" ht="12.75" spans="1:4">
      <c r="A133" s="322"/>
      <c r="B133" s="322"/>
      <c r="C133" s="323"/>
      <c r="D133" s="322"/>
    </row>
    <row r="134" s="209" customFormat="1" ht="12.75" spans="1:4">
      <c r="A134" s="322"/>
      <c r="B134" s="322"/>
      <c r="C134" s="323"/>
      <c r="D134" s="322"/>
    </row>
    <row r="135" s="209" customFormat="1" ht="12.75" spans="1:4">
      <c r="A135" s="322"/>
      <c r="B135" s="322"/>
      <c r="C135" s="323"/>
      <c r="D135" s="322"/>
    </row>
    <row r="136" s="209" customFormat="1" ht="12.75" spans="1:4">
      <c r="A136" s="322"/>
      <c r="B136" s="322"/>
      <c r="C136" s="323"/>
      <c r="D136" s="322"/>
    </row>
    <row r="137" s="209" customFormat="1" ht="12.75" spans="1:4">
      <c r="A137" s="322"/>
      <c r="B137" s="322"/>
      <c r="C137" s="323"/>
      <c r="D137" s="322"/>
    </row>
    <row r="138" s="209" customFormat="1" ht="12.75" spans="1:4">
      <c r="A138" s="322"/>
      <c r="B138" s="322"/>
      <c r="C138" s="323"/>
      <c r="D138" s="322"/>
    </row>
    <row r="139" s="209" customFormat="1" ht="12.75" spans="1:4">
      <c r="A139" s="322"/>
      <c r="B139" s="322"/>
      <c r="C139" s="323"/>
      <c r="D139" s="322"/>
    </row>
    <row r="140" s="209" customFormat="1" ht="12.75" spans="1:4">
      <c r="A140" s="322"/>
      <c r="B140" s="322"/>
      <c r="C140" s="323"/>
      <c r="D140" s="322"/>
    </row>
    <row r="141" s="209" customFormat="1" ht="12.75" spans="1:4">
      <c r="A141" s="322"/>
      <c r="B141" s="322"/>
      <c r="C141" s="323"/>
      <c r="D141" s="322"/>
    </row>
    <row r="142" s="209" customFormat="1" ht="12.75" spans="1:4">
      <c r="A142" s="322"/>
      <c r="B142" s="322"/>
      <c r="C142" s="323"/>
      <c r="D142" s="322"/>
    </row>
    <row r="143" s="209" customFormat="1" ht="12.75" spans="1:4">
      <c r="A143" s="322"/>
      <c r="B143" s="322"/>
      <c r="C143" s="323"/>
      <c r="D143" s="322"/>
    </row>
    <row r="144" s="209" customFormat="1" ht="12.75" spans="1:4">
      <c r="A144" s="322"/>
      <c r="B144" s="322"/>
      <c r="C144" s="323"/>
      <c r="D144" s="322"/>
    </row>
    <row r="145" s="209" customFormat="1" ht="12.75" spans="1:4">
      <c r="A145" s="322"/>
      <c r="B145" s="322"/>
      <c r="C145" s="323"/>
      <c r="D145" s="322"/>
    </row>
    <row r="146" s="209" customFormat="1" ht="12.75" spans="1:4">
      <c r="A146" s="322"/>
      <c r="B146" s="322"/>
      <c r="C146" s="323"/>
      <c r="D146" s="322"/>
    </row>
    <row r="147" s="209" customFormat="1" ht="12.75" spans="1:4">
      <c r="A147" s="322"/>
      <c r="B147" s="322"/>
      <c r="C147" s="323"/>
      <c r="D147" s="322"/>
    </row>
    <row r="148" s="209" customFormat="1" ht="12.75" spans="1:4">
      <c r="A148" s="322"/>
      <c r="B148" s="322"/>
      <c r="C148" s="323"/>
      <c r="D148" s="322"/>
    </row>
    <row r="149" s="209" customFormat="1" ht="12.75" spans="1:4">
      <c r="A149" s="322"/>
      <c r="B149" s="322"/>
      <c r="C149" s="323"/>
      <c r="D149" s="322"/>
    </row>
    <row r="150" s="209" customFormat="1" ht="12.75" spans="1:4">
      <c r="A150" s="322"/>
      <c r="B150" s="322"/>
      <c r="C150" s="323"/>
      <c r="D150" s="322"/>
    </row>
    <row r="151" s="209" customFormat="1" ht="12.75" spans="1:4">
      <c r="A151" s="322"/>
      <c r="B151" s="322"/>
      <c r="C151" s="323"/>
      <c r="D151" s="322"/>
    </row>
    <row r="152" s="209" customFormat="1" ht="12.75" spans="1:4">
      <c r="A152" s="322"/>
      <c r="B152" s="322"/>
      <c r="C152" s="323"/>
      <c r="D152" s="322"/>
    </row>
    <row r="153" s="209" customFormat="1" ht="12.75" spans="1:4">
      <c r="A153" s="322"/>
      <c r="B153" s="322"/>
      <c r="C153" s="323"/>
      <c r="D153" s="322"/>
    </row>
    <row r="154" s="209" customFormat="1" ht="12.75" spans="1:4">
      <c r="A154" s="322"/>
      <c r="B154" s="322"/>
      <c r="C154" s="323"/>
      <c r="D154" s="322"/>
    </row>
    <row r="155" s="209" customFormat="1" ht="12.75" spans="1:4">
      <c r="A155" s="322"/>
      <c r="B155" s="322"/>
      <c r="C155" s="323"/>
      <c r="D155" s="322"/>
    </row>
    <row r="156" s="209" customFormat="1" ht="12.75" spans="1:4">
      <c r="A156" s="322"/>
      <c r="B156" s="322"/>
      <c r="C156" s="323"/>
      <c r="D156" s="322"/>
    </row>
    <row r="157" s="209" customFormat="1" ht="12.75" spans="1:4">
      <c r="A157" s="322"/>
      <c r="B157" s="322"/>
      <c r="C157" s="323"/>
      <c r="D157" s="322"/>
    </row>
  </sheetData>
  <mergeCells count="2">
    <mergeCell ref="A2:D2"/>
    <mergeCell ref="C3:D3"/>
  </mergeCells>
  <pageMargins left="0.786806" right="0.786806" top="0.944444" bottom="0.747917" header="0.314583" footer="0.511806"/>
  <pageSetup paperSize="9" scale="90" firstPageNumber="46" orientation="portrait" useFirstPageNumber="1" horizontalDpi="600" verticalDpi="600"/>
  <headerFooter>
    <oddFooter>&amp;C&amp;"Times New Roman"&amp;12—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10"/>
  <sheetViews>
    <sheetView showZeros="0" workbookViewId="0">
      <selection activeCell="F21" sqref="F21"/>
    </sheetView>
  </sheetViews>
  <sheetFormatPr defaultColWidth="9" defaultRowHeight="15.75" customHeight="1" outlineLevelCol="3"/>
  <cols>
    <col min="1" max="1" width="11" style="122" customWidth="1"/>
    <col min="2" max="2" width="44.875" style="122" customWidth="1"/>
    <col min="3" max="3" width="16" style="123" customWidth="1"/>
    <col min="4" max="4" width="8.75" style="124" customWidth="1"/>
    <col min="5" max="257" width="9" style="122" customWidth="1"/>
  </cols>
  <sheetData>
    <row r="1" ht="18" customHeight="1" spans="1:1">
      <c r="A1" s="125" t="s">
        <v>758</v>
      </c>
    </row>
    <row r="2" ht="30.75" customHeight="1" spans="1:4">
      <c r="A2" s="126" t="s">
        <v>759</v>
      </c>
      <c r="B2" s="127"/>
      <c r="C2" s="127"/>
      <c r="D2" s="127"/>
    </row>
    <row r="3" ht="24" customHeight="1" spans="2:4">
      <c r="B3" s="128"/>
      <c r="C3" s="157" t="s">
        <v>760</v>
      </c>
      <c r="D3" s="129"/>
    </row>
    <row r="4" s="120" customFormat="1" ht="25" customHeight="1" spans="1:4">
      <c r="A4" s="130" t="s">
        <v>45</v>
      </c>
      <c r="B4" s="130" t="s">
        <v>46</v>
      </c>
      <c r="C4" s="130" t="s">
        <v>47</v>
      </c>
      <c r="D4" s="131" t="s">
        <v>729</v>
      </c>
    </row>
    <row r="5" s="120" customFormat="1" ht="25" customHeight="1" spans="1:4">
      <c r="A5" s="158"/>
      <c r="B5" s="159" t="s">
        <v>761</v>
      </c>
      <c r="C5" s="160">
        <f>SUM(XFD6:XFD16)</f>
        <v>0</v>
      </c>
      <c r="D5" s="161"/>
    </row>
    <row r="6" s="121" customFormat="1" ht="25" customHeight="1" spans="1:4">
      <c r="A6" s="162">
        <v>207</v>
      </c>
      <c r="B6" s="163" t="s">
        <v>762</v>
      </c>
      <c r="C6" s="164">
        <v>30</v>
      </c>
      <c r="D6" s="135"/>
    </row>
    <row r="7" s="121" customFormat="1" ht="25" customHeight="1" spans="1:4">
      <c r="A7" s="162">
        <v>208</v>
      </c>
      <c r="B7" s="163" t="s">
        <v>763</v>
      </c>
      <c r="C7" s="164">
        <v>4963</v>
      </c>
      <c r="D7" s="135"/>
    </row>
    <row r="8" s="121" customFormat="1" ht="25" customHeight="1" spans="1:4">
      <c r="A8" s="162">
        <v>211</v>
      </c>
      <c r="B8" s="165" t="s">
        <v>764</v>
      </c>
      <c r="C8" s="164">
        <v>0</v>
      </c>
      <c r="D8" s="135"/>
    </row>
    <row r="9" s="121" customFormat="1" ht="25" customHeight="1" spans="1:4">
      <c r="A9" s="162">
        <v>212</v>
      </c>
      <c r="B9" s="165" t="s">
        <v>765</v>
      </c>
      <c r="C9" s="164">
        <v>257765.35</v>
      </c>
      <c r="D9" s="135"/>
    </row>
    <row r="10" s="121" customFormat="1" ht="25" customHeight="1" spans="1:4">
      <c r="A10" s="162">
        <v>213</v>
      </c>
      <c r="B10" s="165" t="s">
        <v>766</v>
      </c>
      <c r="C10" s="164">
        <v>0</v>
      </c>
      <c r="D10" s="135"/>
    </row>
    <row r="11" s="121" customFormat="1" ht="25" customHeight="1" spans="1:4">
      <c r="A11" s="162">
        <v>214</v>
      </c>
      <c r="B11" s="165" t="s">
        <v>767</v>
      </c>
      <c r="C11" s="164">
        <v>0</v>
      </c>
      <c r="D11" s="135"/>
    </row>
    <row r="12" s="121" customFormat="1" ht="25" customHeight="1" spans="1:4">
      <c r="A12" s="162">
        <v>215</v>
      </c>
      <c r="B12" s="152" t="s">
        <v>768</v>
      </c>
      <c r="C12" s="164">
        <v>0</v>
      </c>
      <c r="D12" s="135"/>
    </row>
    <row r="13" s="121" customFormat="1" ht="25" customHeight="1" spans="1:4">
      <c r="A13" s="162">
        <v>229</v>
      </c>
      <c r="B13" s="166" t="s">
        <v>769</v>
      </c>
      <c r="C13" s="164">
        <v>82234</v>
      </c>
      <c r="D13" s="135"/>
    </row>
    <row r="14" s="121" customFormat="1" ht="25" customHeight="1" spans="1:4">
      <c r="A14" s="162">
        <v>232</v>
      </c>
      <c r="B14" s="166" t="s">
        <v>770</v>
      </c>
      <c r="C14" s="164">
        <v>32387.4</v>
      </c>
      <c r="D14" s="135"/>
    </row>
    <row r="15" s="121" customFormat="1" ht="25" customHeight="1" spans="1:4">
      <c r="A15" s="162">
        <v>233</v>
      </c>
      <c r="B15" s="166" t="s">
        <v>771</v>
      </c>
      <c r="C15" s="164">
        <v>110</v>
      </c>
      <c r="D15" s="135"/>
    </row>
    <row r="16" s="121" customFormat="1" ht="25" customHeight="1" spans="1:4">
      <c r="A16" s="162">
        <v>234</v>
      </c>
      <c r="B16" s="167" t="s">
        <v>772</v>
      </c>
      <c r="C16" s="164">
        <v>0</v>
      </c>
      <c r="D16" s="135"/>
    </row>
    <row r="17" s="121" customFormat="1" ht="25" customHeight="1" spans="1:4">
      <c r="A17" s="162"/>
      <c r="B17" s="167"/>
      <c r="C17" s="168"/>
      <c r="D17" s="135"/>
    </row>
    <row r="18" s="121" customFormat="1" ht="25" customHeight="1" spans="1:4">
      <c r="A18" s="169"/>
      <c r="B18" s="160" t="s">
        <v>73</v>
      </c>
      <c r="C18" s="160">
        <f>XFD19+XFD24</f>
        <v>0</v>
      </c>
      <c r="D18" s="170"/>
    </row>
    <row r="19" s="156" customFormat="1" ht="25" customHeight="1" spans="1:4">
      <c r="A19" s="171">
        <v>230</v>
      </c>
      <c r="B19" s="172" t="s">
        <v>74</v>
      </c>
      <c r="C19" s="160">
        <f>SUM(XFD20:XFD23)</f>
        <v>0</v>
      </c>
      <c r="D19" s="173"/>
    </row>
    <row r="20" s="156" customFormat="1" ht="25" customHeight="1" spans="1:4">
      <c r="A20" s="171">
        <v>23004</v>
      </c>
      <c r="B20" s="174" t="s">
        <v>773</v>
      </c>
      <c r="C20" s="164"/>
      <c r="D20" s="173"/>
    </row>
    <row r="21" s="156" customFormat="1" ht="25" customHeight="1" spans="1:4">
      <c r="A21" s="171">
        <v>23008</v>
      </c>
      <c r="B21" s="174" t="s">
        <v>774</v>
      </c>
      <c r="C21" s="164">
        <v>26918</v>
      </c>
      <c r="D21" s="173"/>
    </row>
    <row r="22" s="156" customFormat="1" ht="25" customHeight="1" spans="1:4">
      <c r="A22" s="171">
        <v>23009</v>
      </c>
      <c r="B22" s="174" t="s">
        <v>775</v>
      </c>
      <c r="C22" s="164">
        <v>116075</v>
      </c>
      <c r="D22" s="173"/>
    </row>
    <row r="23" s="156" customFormat="1" ht="25" customHeight="1" spans="1:4">
      <c r="A23" s="171">
        <v>23011</v>
      </c>
      <c r="B23" s="174" t="s">
        <v>776</v>
      </c>
      <c r="C23" s="164">
        <v>0</v>
      </c>
      <c r="D23" s="173"/>
    </row>
    <row r="24" s="156" customFormat="1" ht="25" customHeight="1" spans="1:4">
      <c r="A24" s="171">
        <v>231</v>
      </c>
      <c r="B24" s="172" t="s">
        <v>78</v>
      </c>
      <c r="C24" s="160">
        <f>XFD25</f>
        <v>0</v>
      </c>
      <c r="D24" s="173"/>
    </row>
    <row r="25" s="156" customFormat="1" ht="25" customHeight="1" spans="1:4">
      <c r="A25" s="171">
        <v>23104</v>
      </c>
      <c r="B25" s="174" t="s">
        <v>777</v>
      </c>
      <c r="C25" s="164">
        <v>149658</v>
      </c>
      <c r="D25" s="173"/>
    </row>
    <row r="26" s="121" customFormat="1" ht="25" customHeight="1" spans="1:4">
      <c r="A26" s="162"/>
      <c r="B26" s="152"/>
      <c r="C26" s="175"/>
      <c r="D26" s="135"/>
    </row>
    <row r="27" s="121" customFormat="1" ht="25" customHeight="1" spans="1:4">
      <c r="A27" s="162"/>
      <c r="B27" s="133" t="s">
        <v>563</v>
      </c>
      <c r="C27" s="176">
        <f>XFD18+XFD5</f>
        <v>0</v>
      </c>
      <c r="D27" s="135"/>
    </row>
    <row r="28" s="121" customFormat="1" ht="20.1" customHeight="1" spans="3:4">
      <c r="C28" s="120"/>
      <c r="D28" s="147"/>
    </row>
    <row r="29" s="121" customFormat="1" ht="20.1" customHeight="1" spans="3:4">
      <c r="C29" s="120"/>
      <c r="D29" s="147"/>
    </row>
    <row r="30" s="121" customFormat="1" ht="20.1" customHeight="1" spans="3:4">
      <c r="C30" s="120"/>
      <c r="D30" s="147"/>
    </row>
    <row r="31" s="121" customFormat="1" ht="20.1" customHeight="1" spans="3:4">
      <c r="C31" s="120"/>
      <c r="D31" s="147"/>
    </row>
    <row r="32" s="121" customFormat="1" ht="20.1" customHeight="1" spans="3:4">
      <c r="C32" s="120"/>
      <c r="D32" s="147"/>
    </row>
    <row r="33" s="121" customFormat="1" ht="20.1" customHeight="1" spans="3:4">
      <c r="C33" s="120"/>
      <c r="D33" s="147"/>
    </row>
    <row r="34" s="121" customFormat="1" ht="20.1" customHeight="1" spans="3:4">
      <c r="C34" s="120"/>
      <c r="D34" s="147"/>
    </row>
    <row r="35" s="121" customFormat="1" ht="20.1" customHeight="1" spans="3:4">
      <c r="C35" s="120"/>
      <c r="D35" s="147"/>
    </row>
    <row r="36" s="121" customFormat="1" ht="20.1" customHeight="1" spans="3:4">
      <c r="C36" s="120"/>
      <c r="D36" s="147"/>
    </row>
    <row r="37" s="121" customFormat="1" ht="20.1" customHeight="1" spans="3:4">
      <c r="C37" s="120"/>
      <c r="D37" s="147"/>
    </row>
    <row r="38" s="121" customFormat="1" ht="20.1" customHeight="1" spans="3:4">
      <c r="C38" s="120"/>
      <c r="D38" s="147"/>
    </row>
    <row r="39" s="121" customFormat="1" ht="20.1" customHeight="1" spans="3:4">
      <c r="C39" s="120"/>
      <c r="D39" s="147"/>
    </row>
    <row r="40" s="121" customFormat="1" ht="20.1" customHeight="1" spans="3:4">
      <c r="C40" s="120"/>
      <c r="D40" s="147"/>
    </row>
    <row r="41" s="121" customFormat="1" ht="20.1" customHeight="1" spans="3:4">
      <c r="C41" s="120"/>
      <c r="D41" s="147"/>
    </row>
    <row r="42" s="121" customFormat="1" ht="20.1" customHeight="1" spans="3:4">
      <c r="C42" s="120"/>
      <c r="D42" s="147"/>
    </row>
    <row r="43" s="121" customFormat="1" ht="20.1" customHeight="1" spans="3:4">
      <c r="C43" s="120"/>
      <c r="D43" s="147"/>
    </row>
    <row r="44" s="121" customFormat="1" ht="20.1" customHeight="1" spans="3:4">
      <c r="C44" s="120"/>
      <c r="D44" s="147"/>
    </row>
    <row r="45" s="121" customFormat="1" ht="20.1" customHeight="1" spans="3:4">
      <c r="C45" s="120"/>
      <c r="D45" s="147"/>
    </row>
    <row r="46" s="121" customFormat="1" ht="20.1" customHeight="1" spans="3:4">
      <c r="C46" s="120"/>
      <c r="D46" s="147"/>
    </row>
    <row r="47" s="121" customFormat="1" ht="20.1" customHeight="1" spans="3:4">
      <c r="C47" s="120"/>
      <c r="D47" s="147"/>
    </row>
    <row r="48" s="121" customFormat="1" ht="20.1" customHeight="1" spans="3:4">
      <c r="C48" s="120"/>
      <c r="D48" s="147"/>
    </row>
    <row r="49" s="121" customFormat="1" ht="20.1" customHeight="1" spans="3:4">
      <c r="C49" s="120"/>
      <c r="D49" s="147"/>
    </row>
    <row r="50" s="121" customFormat="1" ht="20.1" customHeight="1" spans="3:4">
      <c r="C50" s="120"/>
      <c r="D50" s="147"/>
    </row>
    <row r="51" s="121" customFormat="1" ht="20.1" customHeight="1" spans="3:4">
      <c r="C51" s="120"/>
      <c r="D51" s="147"/>
    </row>
    <row r="52" s="121" customFormat="1" ht="20.1" customHeight="1" spans="3:4">
      <c r="C52" s="120"/>
      <c r="D52" s="147"/>
    </row>
    <row r="53" s="121" customFormat="1" ht="20.1" customHeight="1" spans="3:4">
      <c r="C53" s="120"/>
      <c r="D53" s="147"/>
    </row>
    <row r="54" s="121" customFormat="1" ht="20.1" customHeight="1" spans="3:4">
      <c r="C54" s="120"/>
      <c r="D54" s="147"/>
    </row>
    <row r="55" s="121" customFormat="1" ht="20.1" customHeight="1" spans="3:4">
      <c r="C55" s="120"/>
      <c r="D55" s="147"/>
    </row>
    <row r="56" s="121" customFormat="1" ht="20.1" customHeight="1" spans="3:4">
      <c r="C56" s="120"/>
      <c r="D56" s="147"/>
    </row>
    <row r="57" s="121" customFormat="1" ht="20.1" customHeight="1" spans="3:4">
      <c r="C57" s="120"/>
      <c r="D57" s="147"/>
    </row>
    <row r="58" s="121" customFormat="1" ht="20.1" customHeight="1" spans="3:4">
      <c r="C58" s="120"/>
      <c r="D58" s="147"/>
    </row>
    <row r="59" s="121" customFormat="1" ht="20.1" customHeight="1" spans="3:4">
      <c r="C59" s="120"/>
      <c r="D59" s="147"/>
    </row>
    <row r="60" s="121" customFormat="1" ht="20.1" customHeight="1" spans="3:4">
      <c r="C60" s="120"/>
      <c r="D60" s="147"/>
    </row>
    <row r="61" s="121" customFormat="1" ht="20.1" customHeight="1" spans="3:4">
      <c r="C61" s="120"/>
      <c r="D61" s="147"/>
    </row>
    <row r="62" s="121" customFormat="1" ht="20.1" customHeight="1" spans="3:4">
      <c r="C62" s="120"/>
      <c r="D62" s="147"/>
    </row>
    <row r="63" s="121" customFormat="1" ht="20.1" customHeight="1" spans="3:4">
      <c r="C63" s="120"/>
      <c r="D63" s="147"/>
    </row>
    <row r="64" s="121" customFormat="1" ht="20.1" customHeight="1" spans="3:4">
      <c r="C64" s="120"/>
      <c r="D64" s="147"/>
    </row>
    <row r="65" s="121" customFormat="1" ht="20.1" customHeight="1" spans="3:4">
      <c r="C65" s="120"/>
      <c r="D65" s="147"/>
    </row>
    <row r="66" s="121" customFormat="1" ht="20.1" customHeight="1" spans="3:4">
      <c r="C66" s="120"/>
      <c r="D66" s="147"/>
    </row>
    <row r="67" s="121" customFormat="1" ht="20.1" customHeight="1" spans="3:4">
      <c r="C67" s="120"/>
      <c r="D67" s="147"/>
    </row>
    <row r="68" s="121" customFormat="1" ht="20.1" customHeight="1" spans="3:4">
      <c r="C68" s="120"/>
      <c r="D68" s="147"/>
    </row>
    <row r="69" s="121" customFormat="1" ht="20.1" customHeight="1" spans="3:4">
      <c r="C69" s="120"/>
      <c r="D69" s="147"/>
    </row>
    <row r="70" s="121" customFormat="1" ht="20.1" customHeight="1" spans="3:4">
      <c r="C70" s="120"/>
      <c r="D70" s="147"/>
    </row>
    <row r="71" s="121" customFormat="1" ht="20.1" customHeight="1" spans="3:4">
      <c r="C71" s="120"/>
      <c r="D71" s="147"/>
    </row>
    <row r="72" s="121" customFormat="1" ht="20.1" customHeight="1" spans="3:4">
      <c r="C72" s="120"/>
      <c r="D72" s="147"/>
    </row>
    <row r="73" s="121" customFormat="1" ht="20.1" customHeight="1" spans="3:4">
      <c r="C73" s="120"/>
      <c r="D73" s="147"/>
    </row>
    <row r="74" s="121" customFormat="1" ht="20.1" customHeight="1" spans="3:4">
      <c r="C74" s="120"/>
      <c r="D74" s="147"/>
    </row>
    <row r="75" s="121" customFormat="1" ht="20.1" customHeight="1" spans="3:4">
      <c r="C75" s="120"/>
      <c r="D75" s="147"/>
    </row>
    <row r="76" s="121" customFormat="1" ht="20.1" customHeight="1" spans="3:4">
      <c r="C76" s="120"/>
      <c r="D76" s="147"/>
    </row>
    <row r="77" s="121" customFormat="1" ht="20.1" customHeight="1" spans="3:4">
      <c r="C77" s="120"/>
      <c r="D77" s="147"/>
    </row>
    <row r="78" s="121" customFormat="1" ht="20.1" customHeight="1" spans="3:4">
      <c r="C78" s="120"/>
      <c r="D78" s="147"/>
    </row>
    <row r="79" s="121" customFormat="1" ht="20.1" customHeight="1" spans="3:4">
      <c r="C79" s="120"/>
      <c r="D79" s="147"/>
    </row>
    <row r="80" s="121" customFormat="1" ht="20.1" customHeight="1" spans="3:4">
      <c r="C80" s="120"/>
      <c r="D80" s="147"/>
    </row>
    <row r="81" s="121" customFormat="1" ht="20.1" customHeight="1" spans="3:4">
      <c r="C81" s="120"/>
      <c r="D81" s="147"/>
    </row>
    <row r="82" s="121" customFormat="1" ht="20.1" customHeight="1" spans="3:4">
      <c r="C82" s="120"/>
      <c r="D82" s="147"/>
    </row>
    <row r="83" s="121" customFormat="1" ht="20.1" customHeight="1" spans="3:4">
      <c r="C83" s="120"/>
      <c r="D83" s="147"/>
    </row>
    <row r="84" s="121" customFormat="1" ht="20.1" customHeight="1" spans="3:4">
      <c r="C84" s="120"/>
      <c r="D84" s="147"/>
    </row>
    <row r="85" s="121" customFormat="1" ht="20.1" customHeight="1" spans="3:4">
      <c r="C85" s="120"/>
      <c r="D85" s="147"/>
    </row>
    <row r="86" s="121" customFormat="1" ht="15" spans="3:4">
      <c r="C86" s="120"/>
      <c r="D86" s="147"/>
    </row>
    <row r="87" s="121" customFormat="1" ht="15" spans="3:4">
      <c r="C87" s="120"/>
      <c r="D87" s="147"/>
    </row>
    <row r="88" s="121" customFormat="1" ht="15" spans="3:4">
      <c r="C88" s="120"/>
      <c r="D88" s="147"/>
    </row>
    <row r="89" s="121" customFormat="1" ht="15" spans="3:4">
      <c r="C89" s="120"/>
      <c r="D89" s="147"/>
    </row>
    <row r="90" s="121" customFormat="1" ht="15" spans="3:4">
      <c r="C90" s="120"/>
      <c r="D90" s="147"/>
    </row>
    <row r="91" s="121" customFormat="1" ht="15" spans="3:4">
      <c r="C91" s="120"/>
      <c r="D91" s="147"/>
    </row>
    <row r="92" s="121" customFormat="1" ht="15" spans="3:4">
      <c r="C92" s="120"/>
      <c r="D92" s="147"/>
    </row>
    <row r="93" s="121" customFormat="1" ht="15" spans="3:4">
      <c r="C93" s="120"/>
      <c r="D93" s="147"/>
    </row>
    <row r="94" s="121" customFormat="1" ht="15" spans="3:4">
      <c r="C94" s="120"/>
      <c r="D94" s="147"/>
    </row>
    <row r="95" s="121" customFormat="1" ht="15" spans="3:4">
      <c r="C95" s="120"/>
      <c r="D95" s="147"/>
    </row>
    <row r="96" s="121" customFormat="1" ht="15" spans="3:4">
      <c r="C96" s="120"/>
      <c r="D96" s="147"/>
    </row>
    <row r="97" s="121" customFormat="1" ht="15" spans="3:4">
      <c r="C97" s="120"/>
      <c r="D97" s="147"/>
    </row>
    <row r="98" s="121" customFormat="1" ht="15" spans="3:4">
      <c r="C98" s="120"/>
      <c r="D98" s="147"/>
    </row>
    <row r="99" s="121" customFormat="1" ht="15" spans="3:4">
      <c r="C99" s="120"/>
      <c r="D99" s="147"/>
    </row>
    <row r="100" s="121" customFormat="1" ht="15" spans="3:4">
      <c r="C100" s="120"/>
      <c r="D100" s="147"/>
    </row>
    <row r="101" s="121" customFormat="1" ht="15" spans="3:4">
      <c r="C101" s="120"/>
      <c r="D101" s="147"/>
    </row>
    <row r="102" s="121" customFormat="1" ht="15" spans="3:4">
      <c r="C102" s="120"/>
      <c r="D102" s="147"/>
    </row>
    <row r="103" s="121" customFormat="1" ht="15" spans="3:4">
      <c r="C103" s="120"/>
      <c r="D103" s="147"/>
    </row>
    <row r="104" s="121" customFormat="1" ht="15" spans="3:4">
      <c r="C104" s="120"/>
      <c r="D104" s="147"/>
    </row>
    <row r="105" s="121" customFormat="1" ht="15" spans="3:4">
      <c r="C105" s="120"/>
      <c r="D105" s="147"/>
    </row>
    <row r="106" s="121" customFormat="1" ht="15" spans="3:4">
      <c r="C106" s="120"/>
      <c r="D106" s="147"/>
    </row>
    <row r="107" s="121" customFormat="1" ht="15" spans="3:4">
      <c r="C107" s="120"/>
      <c r="D107" s="147"/>
    </row>
    <row r="108" s="121" customFormat="1" ht="15" spans="3:4">
      <c r="C108" s="120"/>
      <c r="D108" s="147"/>
    </row>
    <row r="109" s="121" customFormat="1" ht="15" spans="3:4">
      <c r="C109" s="120"/>
      <c r="D109" s="147"/>
    </row>
    <row r="110" s="121" customFormat="1" ht="15" spans="3:4">
      <c r="C110" s="120"/>
      <c r="D110" s="147"/>
    </row>
  </sheetData>
  <mergeCells count="2">
    <mergeCell ref="A2:D2"/>
    <mergeCell ref="C3:D3"/>
  </mergeCells>
  <pageMargins left="0.865972" right="0.865972" top="1" bottom="1" header="0.5" footer="0.5"/>
  <pageSetup paperSize="9" scale="90" firstPageNumber="71" orientation="portrait" useFirstPageNumber="1" horizontalDpi="600" verticalDpi="600"/>
  <headerFooter>
    <oddFooter>&amp;C&amp;"Times New Roman"&amp;12—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18"/>
  <sheetViews>
    <sheetView topLeftCell="A81" workbookViewId="0">
      <selection activeCell="I34" sqref="I34"/>
    </sheetView>
  </sheetViews>
  <sheetFormatPr defaultColWidth="9" defaultRowHeight="15.75" customHeight="1" outlineLevelCol="4"/>
  <cols>
    <col min="1" max="1" width="16.125" style="122" customWidth="1"/>
    <col min="2" max="2" width="49" style="122" customWidth="1"/>
    <col min="3" max="3" width="10.375" style="122" customWidth="1"/>
    <col min="4" max="4" width="8.375" style="122" customWidth="1"/>
    <col min="5" max="256" width="9" style="122" customWidth="1"/>
  </cols>
  <sheetData>
    <row r="1" s="122" customFormat="1" ht="18.75" spans="1:2">
      <c r="A1" s="122" t="s">
        <v>778</v>
      </c>
      <c r="B1" s="148"/>
    </row>
    <row r="2" s="122" customFormat="1" ht="30" customHeight="1" spans="1:4">
      <c r="A2" s="126" t="s">
        <v>779</v>
      </c>
      <c r="B2" s="127"/>
      <c r="C2" s="127"/>
      <c r="D2" s="127"/>
    </row>
    <row r="3" s="128" customFormat="1" ht="18" customHeight="1" spans="2:4">
      <c r="B3" s="149"/>
      <c r="C3" s="150" t="s">
        <v>728</v>
      </c>
      <c r="D3" s="150"/>
    </row>
    <row r="4" s="120" customFormat="1" ht="24" customHeight="1" spans="1:4">
      <c r="A4" s="130" t="s">
        <v>780</v>
      </c>
      <c r="B4" s="130" t="s">
        <v>781</v>
      </c>
      <c r="C4" s="131" t="s">
        <v>47</v>
      </c>
      <c r="D4" s="131" t="s">
        <v>729</v>
      </c>
    </row>
    <row r="5" s="121" customFormat="1" ht="24" customHeight="1" spans="1:4">
      <c r="A5" s="132"/>
      <c r="B5" s="133" t="s">
        <v>730</v>
      </c>
      <c r="C5" s="151">
        <f>XFD6+XFD7+XFD12+XFD15+XFD16+XFD17+XFD18</f>
        <v>0</v>
      </c>
      <c r="D5" s="152"/>
    </row>
    <row r="6" s="121" customFormat="1" ht="24" customHeight="1" spans="1:4">
      <c r="A6" s="132"/>
      <c r="B6" s="136" t="s">
        <v>782</v>
      </c>
      <c r="C6" s="153"/>
      <c r="D6" s="152"/>
    </row>
    <row r="7" s="121" customFormat="1" ht="24" customHeight="1" spans="1:4">
      <c r="A7" s="132">
        <v>1030148</v>
      </c>
      <c r="B7" s="136" t="s">
        <v>783</v>
      </c>
      <c r="C7" s="153">
        <f>SUM(XFD8:XFD11)</f>
        <v>0</v>
      </c>
      <c r="D7" s="152"/>
    </row>
    <row r="8" s="121" customFormat="1" ht="24" customHeight="1" spans="1:4">
      <c r="A8" s="132">
        <v>103014801</v>
      </c>
      <c r="B8" s="135" t="s">
        <v>784</v>
      </c>
      <c r="C8" s="153">
        <v>165135</v>
      </c>
      <c r="D8" s="152"/>
    </row>
    <row r="9" s="121" customFormat="1" ht="24" customHeight="1" spans="1:4">
      <c r="A9" s="132">
        <v>103014802</v>
      </c>
      <c r="B9" s="135" t="s">
        <v>785</v>
      </c>
      <c r="C9" s="153"/>
      <c r="D9" s="152"/>
    </row>
    <row r="10" s="121" customFormat="1" ht="24" customHeight="1" spans="1:4">
      <c r="A10" s="132">
        <v>103014898</v>
      </c>
      <c r="B10" s="135" t="s">
        <v>786</v>
      </c>
      <c r="C10" s="153"/>
      <c r="D10" s="152"/>
    </row>
    <row r="11" s="121" customFormat="1" ht="24" customHeight="1" spans="1:4">
      <c r="A11" s="132">
        <v>103014899</v>
      </c>
      <c r="B11" s="135" t="s">
        <v>787</v>
      </c>
      <c r="C11" s="153"/>
      <c r="D11" s="152"/>
    </row>
    <row r="12" s="121" customFormat="1" ht="24" customHeight="1" spans="1:4">
      <c r="A12" s="132">
        <v>1030180</v>
      </c>
      <c r="B12" s="136" t="s">
        <v>788</v>
      </c>
      <c r="C12" s="153"/>
      <c r="D12" s="152"/>
    </row>
    <row r="13" s="121" customFormat="1" ht="24" customHeight="1" spans="1:4">
      <c r="A13" s="132">
        <v>103018003</v>
      </c>
      <c r="B13" s="135" t="s">
        <v>789</v>
      </c>
      <c r="C13" s="153"/>
      <c r="D13" s="152"/>
    </row>
    <row r="14" s="121" customFormat="1" ht="24" customHeight="1" spans="1:4">
      <c r="A14" s="132">
        <v>103018004</v>
      </c>
      <c r="B14" s="144" t="s">
        <v>790</v>
      </c>
      <c r="C14" s="153"/>
      <c r="D14" s="152"/>
    </row>
    <row r="15" s="121" customFormat="1" ht="24" customHeight="1" spans="1:4">
      <c r="A15" s="132">
        <v>1030156</v>
      </c>
      <c r="B15" s="136" t="s">
        <v>791</v>
      </c>
      <c r="C15" s="153">
        <v>4000</v>
      </c>
      <c r="D15" s="152"/>
    </row>
    <row r="16" s="121" customFormat="1" ht="24" customHeight="1" spans="1:4">
      <c r="A16" s="132">
        <v>1300178</v>
      </c>
      <c r="B16" s="136" t="s">
        <v>792</v>
      </c>
      <c r="C16" s="153">
        <v>3200</v>
      </c>
      <c r="D16" s="152"/>
    </row>
    <row r="17" s="121" customFormat="1" ht="24" customHeight="1" spans="1:4">
      <c r="A17" s="132">
        <v>1030199</v>
      </c>
      <c r="B17" s="136" t="s">
        <v>793</v>
      </c>
      <c r="C17" s="153"/>
      <c r="D17" s="152"/>
    </row>
    <row r="18" s="121" customFormat="1" ht="24" customHeight="1" spans="1:4">
      <c r="A18" s="132">
        <v>1031099</v>
      </c>
      <c r="B18" s="136" t="s">
        <v>794</v>
      </c>
      <c r="C18" s="153">
        <f>XFD19</f>
        <v>0</v>
      </c>
      <c r="D18" s="152"/>
    </row>
    <row r="19" s="121" customFormat="1" ht="34" customHeight="1" spans="1:4">
      <c r="A19" s="132">
        <v>103109998</v>
      </c>
      <c r="B19" s="136" t="s">
        <v>795</v>
      </c>
      <c r="C19" s="153">
        <v>6774</v>
      </c>
      <c r="D19" s="152"/>
    </row>
    <row r="20" s="121" customFormat="1" ht="24" customHeight="1" spans="1:4">
      <c r="A20" s="132"/>
      <c r="B20" s="133" t="s">
        <v>748</v>
      </c>
      <c r="C20" s="151">
        <f>XFD21+XFD31+XFD32+XFD34+XFD35</f>
        <v>0</v>
      </c>
      <c r="D20" s="152"/>
    </row>
    <row r="21" s="121" customFormat="1" ht="24" customHeight="1" spans="1:4">
      <c r="A21" s="132">
        <v>11004</v>
      </c>
      <c r="B21" s="135" t="s">
        <v>796</v>
      </c>
      <c r="C21" s="153">
        <f>SUM(XFD22:XFD30)</f>
        <v>0</v>
      </c>
      <c r="D21" s="152"/>
    </row>
    <row r="22" s="121" customFormat="1" ht="24" customHeight="1" spans="1:4">
      <c r="A22" s="132">
        <v>1100404</v>
      </c>
      <c r="B22" s="135" t="s">
        <v>797</v>
      </c>
      <c r="C22" s="153"/>
      <c r="D22" s="152"/>
    </row>
    <row r="23" s="121" customFormat="1" ht="24" customHeight="1" spans="1:4">
      <c r="A23" s="132">
        <v>1100405</v>
      </c>
      <c r="B23" s="154" t="s">
        <v>798</v>
      </c>
      <c r="C23" s="155">
        <v>750</v>
      </c>
      <c r="D23" s="152"/>
    </row>
    <row r="24" s="121" customFormat="1" ht="24" customHeight="1" spans="1:4">
      <c r="A24" s="132">
        <v>1100406</v>
      </c>
      <c r="B24" s="154" t="s">
        <v>799</v>
      </c>
      <c r="C24" s="155">
        <v>606</v>
      </c>
      <c r="D24" s="152"/>
    </row>
    <row r="25" s="121" customFormat="1" ht="24" customHeight="1" spans="1:4">
      <c r="A25" s="132">
        <v>1100407</v>
      </c>
      <c r="B25" s="154" t="s">
        <v>800</v>
      </c>
      <c r="C25" s="155"/>
      <c r="D25" s="152"/>
    </row>
    <row r="26" s="121" customFormat="1" ht="24" customHeight="1" spans="1:4">
      <c r="A26" s="132">
        <v>1100408</v>
      </c>
      <c r="B26" s="154" t="s">
        <v>801</v>
      </c>
      <c r="C26" s="155"/>
      <c r="D26" s="152"/>
    </row>
    <row r="27" s="121" customFormat="1" ht="24" customHeight="1" spans="1:4">
      <c r="A27" s="132">
        <v>1100409</v>
      </c>
      <c r="B27" s="154" t="s">
        <v>802</v>
      </c>
      <c r="C27" s="155"/>
      <c r="D27" s="152"/>
    </row>
    <row r="28" s="121" customFormat="1" ht="24" customHeight="1" spans="1:4">
      <c r="A28" s="132">
        <v>1100410</v>
      </c>
      <c r="B28" s="154" t="s">
        <v>803</v>
      </c>
      <c r="C28" s="155"/>
      <c r="D28" s="152"/>
    </row>
    <row r="29" s="121" customFormat="1" ht="24" customHeight="1" spans="1:4">
      <c r="A29" s="132">
        <v>1100411</v>
      </c>
      <c r="B29" s="154" t="s">
        <v>804</v>
      </c>
      <c r="C29" s="155"/>
      <c r="D29" s="152"/>
    </row>
    <row r="30" s="121" customFormat="1" ht="24" customHeight="1" spans="1:4">
      <c r="A30" s="132">
        <v>1100499</v>
      </c>
      <c r="B30" s="154" t="s">
        <v>805</v>
      </c>
      <c r="C30" s="155">
        <v>36</v>
      </c>
      <c r="D30" s="152"/>
    </row>
    <row r="31" s="121" customFormat="1" ht="24" customHeight="1" spans="1:4">
      <c r="A31" s="132">
        <v>11006</v>
      </c>
      <c r="B31" s="144" t="s">
        <v>806</v>
      </c>
      <c r="C31" s="153"/>
      <c r="D31" s="152"/>
    </row>
    <row r="32" s="121" customFormat="1" ht="24" customHeight="1" spans="1:4">
      <c r="A32" s="132">
        <v>11008</v>
      </c>
      <c r="B32" s="144" t="s">
        <v>807</v>
      </c>
      <c r="C32" s="153">
        <f>XFD33</f>
        <v>0</v>
      </c>
      <c r="D32" s="152"/>
    </row>
    <row r="33" s="121" customFormat="1" ht="24" customHeight="1" spans="1:5">
      <c r="A33" s="132">
        <v>1100802</v>
      </c>
      <c r="B33" s="135" t="s">
        <v>808</v>
      </c>
      <c r="C33" s="153">
        <v>106403</v>
      </c>
      <c r="D33" s="152"/>
      <c r="E33" s="143"/>
    </row>
    <row r="34" s="121" customFormat="1" ht="24" customHeight="1" spans="1:4">
      <c r="A34" s="132">
        <v>11009</v>
      </c>
      <c r="B34" s="144" t="s">
        <v>809</v>
      </c>
      <c r="C34" s="153"/>
      <c r="D34" s="152"/>
    </row>
    <row r="35" s="121" customFormat="1" ht="24" customHeight="1" spans="1:4">
      <c r="A35" s="132">
        <v>11011</v>
      </c>
      <c r="B35" s="144" t="s">
        <v>810</v>
      </c>
      <c r="C35" s="153">
        <f>XFD36</f>
        <v>0</v>
      </c>
      <c r="D35" s="152"/>
    </row>
    <row r="36" s="121" customFormat="1" ht="24" customHeight="1" spans="1:4">
      <c r="A36" s="132">
        <v>1101102</v>
      </c>
      <c r="B36" s="144" t="s">
        <v>811</v>
      </c>
      <c r="C36" s="153">
        <f>SUM(XFD37:XFD41)</f>
        <v>0</v>
      </c>
      <c r="D36" s="152"/>
    </row>
    <row r="37" s="121" customFormat="1" ht="24" customHeight="1" spans="1:4">
      <c r="A37" s="132">
        <v>110110211</v>
      </c>
      <c r="B37" s="141" t="s">
        <v>812</v>
      </c>
      <c r="C37" s="153">
        <v>30471</v>
      </c>
      <c r="D37" s="152"/>
    </row>
    <row r="38" s="121" customFormat="1" ht="24" customHeight="1" spans="1:4">
      <c r="A38" s="132">
        <v>110110231</v>
      </c>
      <c r="B38" s="141" t="s">
        <v>813</v>
      </c>
      <c r="C38" s="153"/>
      <c r="D38" s="152"/>
    </row>
    <row r="39" s="121" customFormat="1" ht="24" customHeight="1" spans="1:4">
      <c r="A39" s="132">
        <v>110110233</v>
      </c>
      <c r="B39" s="141" t="s">
        <v>814</v>
      </c>
      <c r="C39" s="153"/>
      <c r="D39" s="152"/>
    </row>
    <row r="40" s="121" customFormat="1" ht="24" customHeight="1" spans="1:4">
      <c r="A40" s="132">
        <v>110110298</v>
      </c>
      <c r="B40" s="141" t="s">
        <v>815</v>
      </c>
      <c r="C40" s="153"/>
      <c r="D40" s="152"/>
    </row>
    <row r="41" s="121" customFormat="1" ht="24" customHeight="1" spans="1:4">
      <c r="A41" s="132">
        <v>110110299</v>
      </c>
      <c r="B41" s="141" t="s">
        <v>816</v>
      </c>
      <c r="C41" s="153"/>
      <c r="D41" s="152"/>
    </row>
    <row r="42" s="121" customFormat="1" ht="24" customHeight="1" spans="1:4">
      <c r="A42" s="132"/>
      <c r="B42" s="133" t="s">
        <v>757</v>
      </c>
      <c r="C42" s="151">
        <f>XFD5+XFD20</f>
        <v>0</v>
      </c>
      <c r="D42" s="152"/>
    </row>
    <row r="43" s="121" customFormat="1" ht="15"/>
    <row r="44" s="121" customFormat="1" ht="15"/>
    <row r="45" s="121" customFormat="1" ht="15"/>
    <row r="46" s="121" customFormat="1" ht="15"/>
    <row r="47" s="121" customFormat="1" ht="15"/>
    <row r="48" s="121" customFormat="1" ht="15"/>
    <row r="49" s="121" customFormat="1" ht="15"/>
    <row r="50" s="121" customFormat="1" ht="15"/>
    <row r="51" s="121" customFormat="1" ht="15"/>
    <row r="52" s="121" customFormat="1" ht="15"/>
    <row r="53" s="121" customFormat="1" ht="15"/>
    <row r="54" s="121" customFormat="1" ht="15"/>
    <row r="55" s="121" customFormat="1" ht="15"/>
    <row r="56" s="121" customFormat="1" ht="15"/>
    <row r="57" s="121" customFormat="1" ht="15"/>
    <row r="58" s="121" customFormat="1" ht="15"/>
    <row r="59" s="121" customFormat="1" ht="15"/>
    <row r="60" s="121" customFormat="1" ht="15"/>
    <row r="61" s="121" customFormat="1" ht="15"/>
    <row r="62" s="121" customFormat="1" ht="15"/>
    <row r="63" s="121" customFormat="1" ht="15"/>
    <row r="64" s="121" customFormat="1" ht="15"/>
    <row r="65" s="121" customFormat="1" ht="15"/>
    <row r="66" s="121" customFormat="1" ht="15"/>
    <row r="67" s="121" customFormat="1" ht="15"/>
    <row r="68" s="121" customFormat="1" ht="15"/>
    <row r="69" s="121" customFormat="1" ht="15"/>
    <row r="70" s="121" customFormat="1" ht="15"/>
    <row r="71" s="121" customFormat="1" ht="15"/>
    <row r="72" s="121" customFormat="1" ht="15"/>
    <row r="73" s="121" customFormat="1" ht="15"/>
    <row r="74" s="121" customFormat="1" ht="15"/>
    <row r="75" s="121" customFormat="1" ht="15"/>
    <row r="76" s="121" customFormat="1" ht="15"/>
    <row r="77" s="121" customFormat="1" ht="15"/>
    <row r="78" s="121" customFormat="1" ht="15"/>
    <row r="79" s="121" customFormat="1" ht="15"/>
    <row r="80" s="121" customFormat="1" ht="15"/>
    <row r="81" s="121" customFormat="1" ht="15"/>
    <row r="82" s="121" customFormat="1" ht="15"/>
    <row r="83" s="121" customFormat="1" ht="15"/>
    <row r="84" s="121" customFormat="1" ht="15"/>
    <row r="85" s="121" customFormat="1" ht="15"/>
    <row r="86" s="121" customFormat="1" ht="15"/>
    <row r="87" s="121" customFormat="1" ht="15"/>
    <row r="88" s="121" customFormat="1" ht="15"/>
    <row r="89" s="121" customFormat="1" ht="15"/>
    <row r="90" s="121" customFormat="1" ht="15"/>
    <row r="91" s="121" customFormat="1" ht="15"/>
    <row r="92" s="121" customFormat="1" ht="15"/>
    <row r="93" s="121" customFormat="1" ht="15"/>
    <row r="94" s="121" customFormat="1" ht="15"/>
    <row r="95" s="121" customFormat="1" ht="15"/>
    <row r="96" s="121" customFormat="1" ht="15"/>
    <row r="97" s="121" customFormat="1" ht="15"/>
    <row r="98" s="121" customFormat="1" ht="15"/>
    <row r="99" s="121" customFormat="1" ht="15"/>
    <row r="100" s="121" customFormat="1" ht="15"/>
    <row r="101" s="121" customFormat="1" ht="15"/>
    <row r="102" s="121" customFormat="1" ht="15"/>
    <row r="103" s="121" customFormat="1" ht="15"/>
    <row r="104" s="121" customFormat="1" ht="15"/>
    <row r="105" s="121" customFormat="1" ht="15"/>
    <row r="106" s="121" customFormat="1" ht="15"/>
    <row r="107" s="121" customFormat="1" ht="15"/>
    <row r="108" s="121" customFormat="1" ht="15"/>
    <row r="109" s="121" customFormat="1" ht="15"/>
    <row r="110" s="121" customFormat="1" ht="15"/>
    <row r="111" s="121" customFormat="1" ht="15"/>
    <row r="112" s="121" customFormat="1" ht="15"/>
    <row r="113" s="121" customFormat="1" ht="15"/>
    <row r="114" s="121" customFormat="1" ht="15"/>
    <row r="115" s="121" customFormat="1" ht="15"/>
    <row r="116" s="121" customFormat="1" ht="15"/>
    <row r="117" s="121" customFormat="1" ht="15"/>
    <row r="118" s="121" customFormat="1" ht="15"/>
  </sheetData>
  <mergeCells count="1">
    <mergeCell ref="A2:D2"/>
  </mergeCells>
  <pageMargins left="0.786806" right="0.786806" top="0.944444" bottom="0.747917" header="0.314583" footer="0.511806"/>
  <pageSetup paperSize="9" scale="90" firstPageNumber="72" orientation="portrait" useFirstPageNumber="1" horizontalDpi="600" verticalDpi="600"/>
  <headerFooter>
    <oddFooter>&amp;C&amp;"Times New Roman"&amp;12—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00"/>
  <sheetViews>
    <sheetView showZeros="0" tabSelected="1" topLeftCell="A41" workbookViewId="0">
      <selection activeCell="B58" sqref="B58"/>
    </sheetView>
  </sheetViews>
  <sheetFormatPr defaultColWidth="9" defaultRowHeight="15.75" customHeight="1" outlineLevelCol="4"/>
  <cols>
    <col min="1" max="1" width="11" style="122" customWidth="1"/>
    <col min="2" max="2" width="56.25" style="122" customWidth="1"/>
    <col min="3" max="3" width="10.75" style="123" customWidth="1"/>
    <col min="4" max="4" width="8.75" style="124" customWidth="1"/>
    <col min="5" max="5" width="26.375" style="122" customWidth="1"/>
    <col min="6" max="257" width="9" style="122" customWidth="1"/>
  </cols>
  <sheetData>
    <row r="1" ht="18" customHeight="1" spans="1:1">
      <c r="A1" s="125" t="s">
        <v>817</v>
      </c>
    </row>
    <row r="2" ht="30.75" customHeight="1" spans="1:4">
      <c r="A2" s="126" t="s">
        <v>818</v>
      </c>
      <c r="B2" s="127"/>
      <c r="C2" s="127"/>
      <c r="D2" s="127"/>
    </row>
    <row r="3" ht="19" customHeight="1" spans="2:4">
      <c r="B3" s="128"/>
      <c r="C3" s="129" t="s">
        <v>819</v>
      </c>
      <c r="D3" s="129"/>
    </row>
    <row r="4" s="120" customFormat="1" ht="21" customHeight="1" spans="1:4">
      <c r="A4" s="130" t="s">
        <v>780</v>
      </c>
      <c r="B4" s="130" t="s">
        <v>820</v>
      </c>
      <c r="C4" s="130" t="s">
        <v>47</v>
      </c>
      <c r="D4" s="131" t="s">
        <v>729</v>
      </c>
    </row>
    <row r="5" s="121" customFormat="1" ht="20.1" customHeight="1" spans="1:4">
      <c r="A5" s="132"/>
      <c r="B5" s="133" t="s">
        <v>821</v>
      </c>
      <c r="C5" s="134">
        <f>XFD6+XFD11+XFD40+XFD43+XFD46+XFD49+XFD59+XFD65+XFD69</f>
        <v>0</v>
      </c>
      <c r="D5" s="135"/>
    </row>
    <row r="6" s="121" customFormat="1" ht="20.1" customHeight="1" spans="1:4">
      <c r="A6" s="132">
        <v>208</v>
      </c>
      <c r="B6" s="136" t="s">
        <v>822</v>
      </c>
      <c r="C6" s="137">
        <f>XFD7</f>
        <v>0</v>
      </c>
      <c r="D6" s="135"/>
    </row>
    <row r="7" s="121" customFormat="1" ht="20.1" customHeight="1" spans="1:4">
      <c r="A7" s="132">
        <v>20822</v>
      </c>
      <c r="B7" s="138" t="s">
        <v>823</v>
      </c>
      <c r="C7" s="137">
        <f>SUM(XFD8:XFD10)</f>
        <v>0</v>
      </c>
      <c r="D7" s="135"/>
    </row>
    <row r="8" s="121" customFormat="1" ht="20.1" customHeight="1" spans="1:4">
      <c r="A8" s="132">
        <v>2082201</v>
      </c>
      <c r="B8" s="139" t="s">
        <v>824</v>
      </c>
      <c r="C8" s="137"/>
      <c r="D8" s="135"/>
    </row>
    <row r="9" s="121" customFormat="1" ht="20.1" customHeight="1" spans="1:4">
      <c r="A9" s="132">
        <v>2082202</v>
      </c>
      <c r="B9" s="139" t="s">
        <v>825</v>
      </c>
      <c r="C9" s="137"/>
      <c r="D9" s="135"/>
    </row>
    <row r="10" s="121" customFormat="1" ht="20.1" customHeight="1" spans="1:4">
      <c r="A10" s="132">
        <v>2082299</v>
      </c>
      <c r="B10" s="139" t="s">
        <v>826</v>
      </c>
      <c r="C10" s="137"/>
      <c r="D10" s="135"/>
    </row>
    <row r="11" s="121" customFormat="1" ht="20.1" customHeight="1" spans="1:4">
      <c r="A11" s="132">
        <v>212</v>
      </c>
      <c r="B11" s="136" t="s">
        <v>827</v>
      </c>
      <c r="C11" s="137">
        <f>XFD12+XFD30+XFD31+XFD35+XFD38+XFD26</f>
        <v>0</v>
      </c>
      <c r="D11" s="135"/>
    </row>
    <row r="12" s="121" customFormat="1" ht="20.1" customHeight="1" spans="1:4">
      <c r="A12" s="132">
        <v>21208</v>
      </c>
      <c r="B12" s="140" t="s">
        <v>828</v>
      </c>
      <c r="C12" s="137">
        <f>SUM(XFD13:XFD25)</f>
        <v>0</v>
      </c>
      <c r="D12" s="135"/>
    </row>
    <row r="13" s="121" customFormat="1" ht="20.1" customHeight="1" spans="1:4">
      <c r="A13" s="132">
        <v>2120801</v>
      </c>
      <c r="B13" s="141" t="s">
        <v>829</v>
      </c>
      <c r="C13" s="137">
        <v>26972</v>
      </c>
      <c r="D13" s="135"/>
    </row>
    <row r="14" s="121" customFormat="1" ht="20.1" customHeight="1" spans="1:4">
      <c r="A14" s="132">
        <v>2120802</v>
      </c>
      <c r="B14" s="141" t="s">
        <v>830</v>
      </c>
      <c r="C14" s="137">
        <v>5505</v>
      </c>
      <c r="D14" s="135"/>
    </row>
    <row r="15" s="121" customFormat="1" ht="20.1" customHeight="1" spans="1:4">
      <c r="A15" s="132">
        <v>2120803</v>
      </c>
      <c r="B15" s="141" t="s">
        <v>831</v>
      </c>
      <c r="C15" s="137">
        <v>16509</v>
      </c>
      <c r="D15" s="135"/>
    </row>
    <row r="16" s="121" customFormat="1" ht="20.1" customHeight="1" spans="1:4">
      <c r="A16" s="132">
        <v>2120804</v>
      </c>
      <c r="B16" s="141" t="s">
        <v>832</v>
      </c>
      <c r="C16" s="137">
        <v>7000</v>
      </c>
      <c r="D16" s="135"/>
    </row>
    <row r="17" s="121" customFormat="1" ht="20.1" customHeight="1" spans="1:4">
      <c r="A17" s="132">
        <v>2120805</v>
      </c>
      <c r="B17" s="141" t="s">
        <v>833</v>
      </c>
      <c r="C17" s="137">
        <v>15413</v>
      </c>
      <c r="D17" s="135"/>
    </row>
    <row r="18" s="121" customFormat="1" ht="20.1" customHeight="1" spans="1:4">
      <c r="A18" s="132">
        <v>2120806</v>
      </c>
      <c r="B18" s="141" t="s">
        <v>834</v>
      </c>
      <c r="C18" s="137">
        <v>3300</v>
      </c>
      <c r="D18" s="135"/>
    </row>
    <row r="19" s="121" customFormat="1" ht="20.1" customHeight="1" spans="1:4">
      <c r="A19" s="132">
        <v>2120807</v>
      </c>
      <c r="B19" s="141" t="s">
        <v>835</v>
      </c>
      <c r="C19" s="137"/>
      <c r="D19" s="135"/>
    </row>
    <row r="20" s="121" customFormat="1" ht="20.1" customHeight="1" spans="1:4">
      <c r="A20" s="132">
        <v>2120810</v>
      </c>
      <c r="B20" s="141" t="s">
        <v>836</v>
      </c>
      <c r="C20" s="137"/>
      <c r="D20" s="135"/>
    </row>
    <row r="21" s="121" customFormat="1" ht="20.1" customHeight="1" spans="1:4">
      <c r="A21" s="132">
        <v>2120811</v>
      </c>
      <c r="B21" s="142" t="s">
        <v>837</v>
      </c>
      <c r="C21" s="137"/>
      <c r="D21" s="135"/>
    </row>
    <row r="22" s="121" customFormat="1" ht="20.1" customHeight="1" spans="1:4">
      <c r="A22" s="132">
        <v>2120814</v>
      </c>
      <c r="B22" s="142" t="s">
        <v>838</v>
      </c>
      <c r="C22" s="137"/>
      <c r="D22" s="135"/>
    </row>
    <row r="23" s="121" customFormat="1" ht="20.1" customHeight="1" spans="1:4">
      <c r="A23" s="132">
        <v>2120815</v>
      </c>
      <c r="B23" s="142" t="s">
        <v>839</v>
      </c>
      <c r="C23" s="137"/>
      <c r="D23" s="135"/>
    </row>
    <row r="24" s="121" customFormat="1" ht="20.1" customHeight="1" spans="1:4">
      <c r="A24" s="132">
        <v>2120816</v>
      </c>
      <c r="B24" s="142" t="s">
        <v>840</v>
      </c>
      <c r="C24" s="137"/>
      <c r="D24" s="135"/>
    </row>
    <row r="25" s="121" customFormat="1" ht="20.1" customHeight="1" spans="1:4">
      <c r="A25" s="132">
        <v>2120899</v>
      </c>
      <c r="B25" s="141" t="s">
        <v>841</v>
      </c>
      <c r="C25" s="137">
        <v>50090</v>
      </c>
      <c r="D25" s="135"/>
    </row>
    <row r="26" s="121" customFormat="1" ht="20.1" customHeight="1" spans="1:4">
      <c r="A26" s="132">
        <v>21210</v>
      </c>
      <c r="B26" s="141" t="s">
        <v>842</v>
      </c>
      <c r="C26" s="137">
        <f>SUM(XFD27:XFD29)</f>
        <v>0</v>
      </c>
      <c r="D26" s="135"/>
    </row>
    <row r="27" s="121" customFormat="1" ht="20.1" customHeight="1" spans="1:4">
      <c r="A27" s="132">
        <v>2121001</v>
      </c>
      <c r="B27" s="141" t="s">
        <v>829</v>
      </c>
      <c r="C27" s="137"/>
      <c r="D27" s="135"/>
    </row>
    <row r="28" s="121" customFormat="1" ht="20.1" customHeight="1" spans="1:4">
      <c r="A28" s="132">
        <v>2121002</v>
      </c>
      <c r="B28" s="141" t="s">
        <v>830</v>
      </c>
      <c r="C28" s="137"/>
      <c r="D28" s="135"/>
    </row>
    <row r="29" s="121" customFormat="1" ht="20.1" customHeight="1" spans="1:4">
      <c r="A29" s="132">
        <v>2121099</v>
      </c>
      <c r="B29" s="141" t="s">
        <v>843</v>
      </c>
      <c r="C29" s="137">
        <v>8257</v>
      </c>
      <c r="D29" s="135"/>
    </row>
    <row r="30" s="121" customFormat="1" ht="20.1" customHeight="1" spans="1:4">
      <c r="A30" s="132">
        <v>21211</v>
      </c>
      <c r="B30" s="140" t="s">
        <v>844</v>
      </c>
      <c r="C30" s="137"/>
      <c r="D30" s="135"/>
    </row>
    <row r="31" s="121" customFormat="1" ht="20.1" customHeight="1" spans="1:4">
      <c r="A31" s="132">
        <v>21213</v>
      </c>
      <c r="B31" s="140" t="s">
        <v>845</v>
      </c>
      <c r="C31" s="137">
        <f>SUM(XFD32:XFD34)</f>
        <v>0</v>
      </c>
      <c r="D31" s="135"/>
    </row>
    <row r="32" s="121" customFormat="1" ht="20.1" customHeight="1" spans="1:4">
      <c r="A32" s="132">
        <v>2121301</v>
      </c>
      <c r="B32" s="141" t="s">
        <v>846</v>
      </c>
      <c r="C32" s="137">
        <v>2167</v>
      </c>
      <c r="D32" s="135"/>
    </row>
    <row r="33" s="121" customFormat="1" ht="20.1" customHeight="1" spans="1:4">
      <c r="A33" s="132">
        <v>2121302</v>
      </c>
      <c r="B33" s="141" t="s">
        <v>847</v>
      </c>
      <c r="C33" s="137">
        <v>646</v>
      </c>
      <c r="D33" s="135"/>
    </row>
    <row r="34" s="121" customFormat="1" ht="20.1" customHeight="1" spans="1:4">
      <c r="A34" s="132">
        <v>2121399</v>
      </c>
      <c r="B34" s="141" t="s">
        <v>848</v>
      </c>
      <c r="C34" s="137">
        <v>1461</v>
      </c>
      <c r="D34" s="135"/>
    </row>
    <row r="35" s="121" customFormat="1" ht="20.1" customHeight="1" spans="1:4">
      <c r="A35" s="132">
        <v>21214</v>
      </c>
      <c r="B35" s="140" t="s">
        <v>849</v>
      </c>
      <c r="C35" s="137">
        <f>SUM(XFD36:XFD37)</f>
        <v>0</v>
      </c>
      <c r="D35" s="135"/>
    </row>
    <row r="36" s="121" customFormat="1" ht="20.1" customHeight="1" spans="1:4">
      <c r="A36" s="132">
        <v>2121401</v>
      </c>
      <c r="B36" s="141" t="s">
        <v>850</v>
      </c>
      <c r="C36" s="137">
        <v>3200</v>
      </c>
      <c r="D36" s="135"/>
    </row>
    <row r="37" s="121" customFormat="1" ht="20.1" customHeight="1" spans="1:4">
      <c r="A37" s="132">
        <v>2121499</v>
      </c>
      <c r="B37" s="139" t="s">
        <v>851</v>
      </c>
      <c r="C37" s="137"/>
      <c r="D37" s="135"/>
    </row>
    <row r="38" s="121" customFormat="1" ht="20.1" customHeight="1" spans="1:4">
      <c r="A38" s="132">
        <v>21216</v>
      </c>
      <c r="B38" s="139" t="s">
        <v>852</v>
      </c>
      <c r="C38" s="137">
        <f t="shared" ref="C38:C47" si="0">XFD39</f>
        <v>0</v>
      </c>
      <c r="D38" s="135"/>
    </row>
    <row r="39" s="121" customFormat="1" ht="20.1" customHeight="1" spans="1:4">
      <c r="A39" s="132">
        <v>2121699</v>
      </c>
      <c r="B39" s="139" t="s">
        <v>853</v>
      </c>
      <c r="C39" s="137"/>
      <c r="D39" s="135"/>
    </row>
    <row r="40" s="121" customFormat="1" ht="20.1" customHeight="1" spans="1:4">
      <c r="A40" s="132">
        <v>214</v>
      </c>
      <c r="B40" s="139" t="s">
        <v>854</v>
      </c>
      <c r="C40" s="137">
        <f t="shared" si="0"/>
        <v>0</v>
      </c>
      <c r="D40" s="135"/>
    </row>
    <row r="41" s="121" customFormat="1" ht="20.1" customHeight="1" spans="1:4">
      <c r="A41" s="132">
        <v>21462</v>
      </c>
      <c r="B41" s="132" t="s">
        <v>855</v>
      </c>
      <c r="C41" s="137">
        <f t="shared" si="0"/>
        <v>0</v>
      </c>
      <c r="D41" s="135"/>
    </row>
    <row r="42" s="121" customFormat="1" ht="20.1" customHeight="1" spans="1:4">
      <c r="A42" s="132">
        <v>2146299</v>
      </c>
      <c r="B42" s="141" t="s">
        <v>856</v>
      </c>
      <c r="C42" s="137"/>
      <c r="D42" s="135"/>
    </row>
    <row r="43" s="121" customFormat="1" ht="20.1" customHeight="1" spans="1:4">
      <c r="A43" s="132">
        <v>215</v>
      </c>
      <c r="B43" s="139" t="s">
        <v>857</v>
      </c>
      <c r="C43" s="137">
        <f t="shared" si="0"/>
        <v>0</v>
      </c>
      <c r="D43" s="135"/>
    </row>
    <row r="44" s="121" customFormat="1" ht="20.1" customHeight="1" spans="1:4">
      <c r="A44" s="132">
        <v>21562</v>
      </c>
      <c r="B44" s="132" t="s">
        <v>858</v>
      </c>
      <c r="C44" s="137">
        <v>0</v>
      </c>
      <c r="D44" s="135"/>
    </row>
    <row r="45" s="121" customFormat="1" ht="20.1" customHeight="1" spans="1:4">
      <c r="A45" s="132">
        <v>2156202</v>
      </c>
      <c r="B45" s="141" t="s">
        <v>859</v>
      </c>
      <c r="C45" s="137"/>
      <c r="D45" s="135"/>
    </row>
    <row r="46" s="121" customFormat="1" ht="20.1" customHeight="1" spans="1:4">
      <c r="A46" s="132">
        <v>216</v>
      </c>
      <c r="B46" s="139" t="s">
        <v>860</v>
      </c>
      <c r="C46" s="137">
        <f t="shared" si="0"/>
        <v>0</v>
      </c>
      <c r="D46" s="135"/>
    </row>
    <row r="47" s="121" customFormat="1" ht="20.1" customHeight="1" spans="1:4">
      <c r="A47" s="132">
        <v>21660</v>
      </c>
      <c r="B47" s="132" t="s">
        <v>861</v>
      </c>
      <c r="C47" s="137">
        <f t="shared" si="0"/>
        <v>0</v>
      </c>
      <c r="D47" s="135"/>
    </row>
    <row r="48" s="121" customFormat="1" ht="20.1" customHeight="1" spans="1:4">
      <c r="A48" s="132">
        <v>2166004</v>
      </c>
      <c r="B48" s="141" t="s">
        <v>862</v>
      </c>
      <c r="C48" s="137"/>
      <c r="D48" s="135"/>
    </row>
    <row r="49" s="121" customFormat="1" ht="20.1" customHeight="1" spans="1:5">
      <c r="A49" s="132">
        <v>229</v>
      </c>
      <c r="B49" s="139" t="s">
        <v>863</v>
      </c>
      <c r="C49" s="137">
        <f>XFD53+XFD50</f>
        <v>0</v>
      </c>
      <c r="D49" s="135"/>
      <c r="E49" s="143"/>
    </row>
    <row r="50" s="121" customFormat="1" ht="20.1" customHeight="1" spans="1:4">
      <c r="A50" s="132">
        <v>22904</v>
      </c>
      <c r="B50" s="138" t="s">
        <v>864</v>
      </c>
      <c r="C50" s="137">
        <f>SUM(XFD51:XFD52)</f>
        <v>0</v>
      </c>
      <c r="D50" s="135"/>
    </row>
    <row r="51" s="121" customFormat="1" ht="20.1" customHeight="1" spans="1:4">
      <c r="A51" s="132">
        <v>2290401</v>
      </c>
      <c r="B51" s="139" t="s">
        <v>865</v>
      </c>
      <c r="C51" s="137"/>
      <c r="D51" s="135"/>
    </row>
    <row r="52" s="121" customFormat="1" ht="20.1" customHeight="1" spans="1:4">
      <c r="A52" s="132">
        <v>2290402</v>
      </c>
      <c r="B52" s="139" t="s">
        <v>866</v>
      </c>
      <c r="C52" s="137">
        <v>78100</v>
      </c>
      <c r="D52" s="135"/>
    </row>
    <row r="53" s="121" customFormat="1" ht="20.1" customHeight="1" spans="1:4">
      <c r="A53" s="132">
        <v>22960</v>
      </c>
      <c r="B53" s="132" t="s">
        <v>867</v>
      </c>
      <c r="C53" s="137">
        <f>SUM(XFD54:XFD58)</f>
        <v>0</v>
      </c>
      <c r="D53" s="135"/>
    </row>
    <row r="54" s="121" customFormat="1" ht="20.1" customHeight="1" spans="1:4">
      <c r="A54" s="132">
        <v>2296002</v>
      </c>
      <c r="B54" s="142" t="s">
        <v>868</v>
      </c>
      <c r="C54" s="137">
        <v>600</v>
      </c>
      <c r="D54" s="135"/>
    </row>
    <row r="55" s="121" customFormat="1" ht="20.1" customHeight="1" spans="1:4">
      <c r="A55" s="132">
        <v>2296003</v>
      </c>
      <c r="B55" s="141" t="s">
        <v>869</v>
      </c>
      <c r="C55" s="137">
        <v>750</v>
      </c>
      <c r="D55" s="135"/>
    </row>
    <row r="56" s="121" customFormat="1" ht="20.1" customHeight="1" spans="1:4">
      <c r="A56" s="132">
        <v>2296005</v>
      </c>
      <c r="B56" s="141" t="s">
        <v>870</v>
      </c>
      <c r="C56" s="137">
        <v>30</v>
      </c>
      <c r="D56" s="135"/>
    </row>
    <row r="57" s="121" customFormat="1" ht="20.1" customHeight="1" spans="1:4">
      <c r="A57" s="132">
        <v>2296006</v>
      </c>
      <c r="B57" s="141" t="s">
        <v>871</v>
      </c>
      <c r="C57" s="137"/>
      <c r="D57" s="135"/>
    </row>
    <row r="58" s="121" customFormat="1" ht="20.1" customHeight="1" spans="1:4">
      <c r="A58" s="132">
        <v>2296013</v>
      </c>
      <c r="B58" s="141" t="s">
        <v>872</v>
      </c>
      <c r="C58" s="137">
        <v>12</v>
      </c>
      <c r="D58" s="135"/>
    </row>
    <row r="59" s="121" customFormat="1" ht="20.1" customHeight="1" spans="1:4">
      <c r="A59" s="132">
        <v>232</v>
      </c>
      <c r="B59" s="144" t="s">
        <v>873</v>
      </c>
      <c r="C59" s="137">
        <f>XFD60</f>
        <v>0</v>
      </c>
      <c r="D59" s="135"/>
    </row>
    <row r="60" s="121" customFormat="1" ht="20.1" customHeight="1" spans="1:4">
      <c r="A60" s="132">
        <v>23204</v>
      </c>
      <c r="B60" s="135" t="s">
        <v>874</v>
      </c>
      <c r="C60" s="137">
        <f>SUM(XFD61:XFD64)</f>
        <v>0</v>
      </c>
      <c r="D60" s="135"/>
    </row>
    <row r="61" s="121" customFormat="1" ht="20.1" customHeight="1" spans="1:4">
      <c r="A61" s="132">
        <v>2320411</v>
      </c>
      <c r="B61" s="141" t="s">
        <v>875</v>
      </c>
      <c r="C61" s="137">
        <v>4266</v>
      </c>
      <c r="D61" s="135"/>
    </row>
    <row r="62" s="121" customFormat="1" ht="20.1" customHeight="1" spans="1:4">
      <c r="A62" s="132">
        <v>2320431</v>
      </c>
      <c r="B62" s="141" t="s">
        <v>876</v>
      </c>
      <c r="C62" s="137">
        <v>1339</v>
      </c>
      <c r="D62" s="135"/>
    </row>
    <row r="63" s="121" customFormat="1" ht="20.1" customHeight="1" spans="1:4">
      <c r="A63" s="132">
        <v>2320433</v>
      </c>
      <c r="B63" s="141" t="s">
        <v>877</v>
      </c>
      <c r="C63" s="137">
        <v>4227</v>
      </c>
      <c r="D63" s="135"/>
    </row>
    <row r="64" s="121" customFormat="1" ht="20.1" customHeight="1" spans="1:4">
      <c r="A64" s="132">
        <v>2320498</v>
      </c>
      <c r="B64" s="141" t="s">
        <v>878</v>
      </c>
      <c r="C64" s="137">
        <v>6774</v>
      </c>
      <c r="D64" s="135"/>
    </row>
    <row r="65" s="121" customFormat="1" ht="20.1" customHeight="1" spans="1:4">
      <c r="A65" s="132">
        <v>233</v>
      </c>
      <c r="B65" s="144" t="s">
        <v>879</v>
      </c>
      <c r="C65" s="137">
        <f>XFD66</f>
        <v>0</v>
      </c>
      <c r="D65" s="135"/>
    </row>
    <row r="66" s="121" customFormat="1" ht="20.1" customHeight="1" spans="1:4">
      <c r="A66" s="132">
        <v>23304</v>
      </c>
      <c r="B66" s="135" t="s">
        <v>880</v>
      </c>
      <c r="C66" s="137">
        <f>SUM(XFD67:XFD68)</f>
        <v>0</v>
      </c>
      <c r="D66" s="135"/>
    </row>
    <row r="67" s="121" customFormat="1" ht="20.1" customHeight="1" spans="1:4">
      <c r="A67" s="132">
        <v>2330411</v>
      </c>
      <c r="B67" s="141" t="s">
        <v>881</v>
      </c>
      <c r="C67" s="137">
        <v>50</v>
      </c>
      <c r="D67" s="135"/>
    </row>
    <row r="68" s="121" customFormat="1" ht="20.1" customHeight="1" spans="1:4">
      <c r="A68" s="132">
        <v>2330431</v>
      </c>
      <c r="B68" s="141" t="s">
        <v>882</v>
      </c>
      <c r="C68" s="137"/>
      <c r="D68" s="135"/>
    </row>
    <row r="69" s="121" customFormat="1" ht="20.1" customHeight="1" spans="1:4">
      <c r="A69" s="132">
        <v>234</v>
      </c>
      <c r="B69" s="144" t="s">
        <v>883</v>
      </c>
      <c r="C69" s="137">
        <f>XFD70+XFD74</f>
        <v>0</v>
      </c>
      <c r="D69" s="135"/>
    </row>
    <row r="70" s="121" customFormat="1" ht="20.1" customHeight="1" spans="1:4">
      <c r="A70" s="132">
        <v>23401</v>
      </c>
      <c r="B70" s="135" t="s">
        <v>884</v>
      </c>
      <c r="C70" s="137">
        <f>SUM(XFD71:XFD73)</f>
        <v>0</v>
      </c>
      <c r="D70" s="135"/>
    </row>
    <row r="71" s="121" customFormat="1" ht="20.1" customHeight="1" spans="1:4">
      <c r="A71" s="132">
        <v>2340101</v>
      </c>
      <c r="B71" s="141" t="s">
        <v>885</v>
      </c>
      <c r="C71" s="137"/>
      <c r="D71" s="135"/>
    </row>
    <row r="72" s="121" customFormat="1" ht="20.1" customHeight="1" spans="1:4">
      <c r="A72" s="132">
        <v>2340102</v>
      </c>
      <c r="B72" s="141" t="s">
        <v>886</v>
      </c>
      <c r="C72" s="137"/>
      <c r="D72" s="135"/>
    </row>
    <row r="73" s="121" customFormat="1" ht="20.1" customHeight="1" spans="1:4">
      <c r="A73" s="132">
        <v>2340199</v>
      </c>
      <c r="B73" s="141" t="s">
        <v>887</v>
      </c>
      <c r="C73" s="137"/>
      <c r="D73" s="135"/>
    </row>
    <row r="74" s="121" customFormat="1" ht="20.1" customHeight="1" spans="1:4">
      <c r="A74" s="132">
        <v>23402</v>
      </c>
      <c r="B74" s="135" t="s">
        <v>888</v>
      </c>
      <c r="C74" s="137">
        <f>XFD75</f>
        <v>0</v>
      </c>
      <c r="D74" s="135"/>
    </row>
    <row r="75" s="121" customFormat="1" ht="20.1" customHeight="1" spans="1:4">
      <c r="A75" s="132">
        <v>2340299</v>
      </c>
      <c r="B75" s="141" t="s">
        <v>889</v>
      </c>
      <c r="C75" s="137"/>
      <c r="D75" s="135"/>
    </row>
    <row r="76" s="121" customFormat="1" ht="20.1" customHeight="1" spans="1:4">
      <c r="A76" s="132"/>
      <c r="B76" s="133" t="s">
        <v>73</v>
      </c>
      <c r="C76" s="134">
        <f>XFD77+XFD84</f>
        <v>0</v>
      </c>
      <c r="D76" s="135"/>
    </row>
    <row r="77" s="121" customFormat="1" ht="20.1" customHeight="1" spans="1:4">
      <c r="A77" s="132">
        <v>230</v>
      </c>
      <c r="B77" s="145" t="s">
        <v>890</v>
      </c>
      <c r="C77" s="134">
        <f>XFD78+XFD79+XFD81+XFD83</f>
        <v>0</v>
      </c>
      <c r="D77" s="135"/>
    </row>
    <row r="78" s="121" customFormat="1" ht="20.1" customHeight="1" spans="1:4">
      <c r="A78" s="132">
        <v>23004</v>
      </c>
      <c r="B78" s="135" t="s">
        <v>891</v>
      </c>
      <c r="C78" s="137"/>
      <c r="D78" s="135"/>
    </row>
    <row r="79" s="121" customFormat="1" ht="20.1" customHeight="1" spans="1:4">
      <c r="A79" s="132">
        <v>23008</v>
      </c>
      <c r="B79" s="135" t="s">
        <v>892</v>
      </c>
      <c r="C79" s="137">
        <f>XFD80</f>
        <v>0</v>
      </c>
      <c r="D79" s="135"/>
    </row>
    <row r="80" s="121" customFormat="1" ht="20.1" customHeight="1" spans="1:4">
      <c r="A80" s="132">
        <v>2300802</v>
      </c>
      <c r="B80" s="135" t="s">
        <v>893</v>
      </c>
      <c r="C80" s="137">
        <v>15033</v>
      </c>
      <c r="D80" s="135"/>
    </row>
    <row r="81" s="121" customFormat="1" ht="20.1" customHeight="1" spans="1:4">
      <c r="A81" s="132">
        <v>23009</v>
      </c>
      <c r="B81" s="135" t="s">
        <v>894</v>
      </c>
      <c r="C81" s="137">
        <f>XFD82</f>
        <v>0</v>
      </c>
      <c r="D81" s="135"/>
    </row>
    <row r="82" s="121" customFormat="1" ht="20.1" customHeight="1" spans="1:5">
      <c r="A82" s="132">
        <v>2300902</v>
      </c>
      <c r="B82" s="135" t="s">
        <v>895</v>
      </c>
      <c r="C82" s="137">
        <v>28029</v>
      </c>
      <c r="D82" s="135"/>
      <c r="E82" s="146" t="s">
        <v>896</v>
      </c>
    </row>
    <row r="83" s="121" customFormat="1" ht="20.1" customHeight="1" spans="1:4">
      <c r="A83" s="132">
        <v>23011</v>
      </c>
      <c r="B83" s="135" t="s">
        <v>897</v>
      </c>
      <c r="C83" s="137"/>
      <c r="D83" s="135"/>
    </row>
    <row r="84" s="121" customFormat="1" ht="20.1" customHeight="1" spans="1:4">
      <c r="A84" s="132">
        <v>231</v>
      </c>
      <c r="B84" s="145" t="s">
        <v>898</v>
      </c>
      <c r="C84" s="137">
        <f>XFD85+XFD87</f>
        <v>0</v>
      </c>
      <c r="D84" s="135"/>
    </row>
    <row r="85" s="121" customFormat="1" ht="20.1" customHeight="1" spans="1:4">
      <c r="A85" s="132">
        <v>23104</v>
      </c>
      <c r="B85" s="135" t="s">
        <v>899</v>
      </c>
      <c r="C85" s="137">
        <f>XFD86</f>
        <v>0</v>
      </c>
      <c r="D85" s="135"/>
    </row>
    <row r="86" s="121" customFormat="1" ht="20.1" customHeight="1" spans="1:4">
      <c r="A86" s="132">
        <v>2310411</v>
      </c>
      <c r="B86" s="144" t="s">
        <v>900</v>
      </c>
      <c r="C86" s="137">
        <v>37645</v>
      </c>
      <c r="D86" s="135"/>
    </row>
    <row r="87" s="121" customFormat="1" ht="20.1" customHeight="1" spans="1:4">
      <c r="A87" s="132">
        <v>23105</v>
      </c>
      <c r="B87" s="135" t="s">
        <v>901</v>
      </c>
      <c r="C87" s="137"/>
      <c r="D87" s="135"/>
    </row>
    <row r="88" s="121" customFormat="1" ht="20.1" customHeight="1" spans="1:4">
      <c r="A88" s="132"/>
      <c r="B88" s="133" t="s">
        <v>563</v>
      </c>
      <c r="C88" s="134">
        <f>XFD5+XFD77+XFD84</f>
        <v>0</v>
      </c>
      <c r="D88" s="135"/>
    </row>
    <row r="89" s="121" customFormat="1" ht="15" spans="3:4">
      <c r="C89" s="120"/>
      <c r="D89" s="147"/>
    </row>
    <row r="90" s="121" customFormat="1" ht="15" spans="3:4">
      <c r="C90" s="120"/>
      <c r="D90" s="147"/>
    </row>
    <row r="91" s="121" customFormat="1" ht="15" spans="3:4">
      <c r="C91" s="120"/>
      <c r="D91" s="147"/>
    </row>
    <row r="92" s="121" customFormat="1" ht="15" spans="3:4">
      <c r="C92" s="120"/>
      <c r="D92" s="147"/>
    </row>
    <row r="93" s="121" customFormat="1" ht="15" spans="3:4">
      <c r="C93" s="120"/>
      <c r="D93" s="147"/>
    </row>
    <row r="94" s="121" customFormat="1" ht="15" spans="3:4">
      <c r="C94" s="120"/>
      <c r="D94" s="147"/>
    </row>
    <row r="95" s="121" customFormat="1" ht="15" spans="3:4">
      <c r="C95" s="120"/>
      <c r="D95" s="147"/>
    </row>
    <row r="96" s="121" customFormat="1" ht="15" spans="3:4">
      <c r="C96" s="120"/>
      <c r="D96" s="147"/>
    </row>
    <row r="97" s="121" customFormat="1" ht="15" spans="3:4">
      <c r="C97" s="120"/>
      <c r="D97" s="147"/>
    </row>
    <row r="98" s="121" customFormat="1" ht="15" spans="3:4">
      <c r="C98" s="120"/>
      <c r="D98" s="147"/>
    </row>
    <row r="99" s="121" customFormat="1" ht="15" spans="3:4">
      <c r="C99" s="120"/>
      <c r="D99" s="147"/>
    </row>
    <row r="100" s="121" customFormat="1" ht="15" spans="3:4">
      <c r="C100" s="120"/>
      <c r="D100" s="147"/>
    </row>
  </sheetData>
  <mergeCells count="2">
    <mergeCell ref="A2:D2"/>
    <mergeCell ref="C3:D3"/>
  </mergeCells>
  <pageMargins left="0.786806" right="0.786806" top="0.944444" bottom="0.747917" header="0.314583" footer="0.511806"/>
  <pageSetup paperSize="9" scale="90" firstPageNumber="74" orientation="portrait" useFirstPageNumber="1" horizontalDpi="600" verticalDpi="600"/>
  <headerFooter>
    <oddFooter>&amp;C&amp;"Times New Roman"&amp;12—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3"/>
  <sheetViews>
    <sheetView workbookViewId="0">
      <selection activeCell="A1" sqref="A1"/>
    </sheetView>
  </sheetViews>
  <sheetFormatPr defaultColWidth="13.25" defaultRowHeight="24" customHeight="1" outlineLevelCol="2"/>
  <cols>
    <col min="1" max="1" width="13.25" style="73" customWidth="1"/>
    <col min="2" max="2" width="50" style="73" customWidth="1"/>
    <col min="3" max="3" width="15.875" style="116" customWidth="1"/>
    <col min="4" max="257" width="13.25" style="73" customWidth="1"/>
  </cols>
  <sheetData>
    <row r="1" s="73" customFormat="1" ht="21" customHeight="1" spans="1:3">
      <c r="A1" s="73" t="s">
        <v>902</v>
      </c>
      <c r="B1" s="86"/>
      <c r="C1" s="116"/>
    </row>
    <row r="2" s="73" customFormat="1" ht="26.25" spans="1:3">
      <c r="A2" s="75" t="s">
        <v>903</v>
      </c>
      <c r="B2" s="76"/>
      <c r="C2" s="76"/>
    </row>
    <row r="3" s="73" customFormat="1" ht="38.1" customHeight="1" spans="2:3">
      <c r="B3" s="77"/>
      <c r="C3" s="78" t="s">
        <v>904</v>
      </c>
    </row>
    <row r="4" s="73" customFormat="1" ht="38.1" customHeight="1" spans="1:3">
      <c r="A4" s="79" t="s">
        <v>905</v>
      </c>
      <c r="B4" s="79" t="s">
        <v>906</v>
      </c>
      <c r="C4" s="79" t="s">
        <v>47</v>
      </c>
    </row>
    <row r="5" s="73" customFormat="1" ht="38.1" customHeight="1" spans="1:3">
      <c r="A5" s="117"/>
      <c r="B5" s="101" t="s">
        <v>907</v>
      </c>
      <c r="C5" s="102">
        <f>SUM(XFD6:XFD11)</f>
        <v>0</v>
      </c>
    </row>
    <row r="6" s="73" customFormat="1" ht="38.1" customHeight="1" spans="1:3">
      <c r="A6" s="100">
        <v>10202</v>
      </c>
      <c r="B6" s="103" t="s">
        <v>908</v>
      </c>
      <c r="C6" s="118">
        <v>4404</v>
      </c>
    </row>
    <row r="7" s="73" customFormat="1" ht="38.1" customHeight="1" spans="1:3">
      <c r="A7" s="100">
        <v>10203</v>
      </c>
      <c r="B7" s="103" t="s">
        <v>909</v>
      </c>
      <c r="C7" s="105">
        <v>87327</v>
      </c>
    </row>
    <row r="8" s="73" customFormat="1" ht="38.1" customHeight="1" spans="1:3">
      <c r="A8" s="100">
        <v>10204</v>
      </c>
      <c r="B8" s="103" t="s">
        <v>910</v>
      </c>
      <c r="C8" s="118">
        <v>2239</v>
      </c>
    </row>
    <row r="9" s="73" customFormat="1" ht="38.1" customHeight="1" spans="1:3">
      <c r="A9" s="100">
        <v>10210</v>
      </c>
      <c r="B9" s="103" t="s">
        <v>911</v>
      </c>
      <c r="C9" s="119">
        <v>104687</v>
      </c>
    </row>
    <row r="10" s="73" customFormat="1" ht="38.1" customHeight="1" spans="1:3">
      <c r="A10" s="100">
        <v>10211</v>
      </c>
      <c r="B10" s="103" t="s">
        <v>912</v>
      </c>
      <c r="C10" s="119">
        <v>172850</v>
      </c>
    </row>
    <row r="11" s="73" customFormat="1" ht="38.1" customHeight="1" spans="1:3">
      <c r="A11" s="100">
        <v>10212</v>
      </c>
      <c r="B11" s="103" t="s">
        <v>913</v>
      </c>
      <c r="C11" s="105">
        <v>175362</v>
      </c>
    </row>
    <row r="12" s="73" customFormat="1" customHeight="1" spans="1:3">
      <c r="A12" s="108" t="s">
        <v>914</v>
      </c>
      <c r="B12" s="108"/>
      <c r="C12" s="108"/>
    </row>
    <row r="13" s="73" customFormat="1" ht="68.1" customHeight="1" spans="1:3">
      <c r="A13" s="108"/>
      <c r="B13" s="108"/>
      <c r="C13" s="108"/>
    </row>
  </sheetData>
  <mergeCells count="2">
    <mergeCell ref="A2:C2"/>
    <mergeCell ref="A12:C13"/>
  </mergeCells>
  <pageMargins left="0.786806" right="0.786806" top="0.944444" bottom="0.747917" header="0.314583" footer="0.511806"/>
  <pageSetup paperSize="9" scale="90" firstPageNumber="78" orientation="portrait" useFirstPageNumber="1" horizontalDpi="600" verticalDpi="600"/>
  <headerFooter>
    <oddFooter>&amp;C&amp;"Times New Roman"&amp;12—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2"/>
  <sheetViews>
    <sheetView workbookViewId="0">
      <selection activeCell="B8" sqref="B8"/>
    </sheetView>
  </sheetViews>
  <sheetFormatPr defaultColWidth="10" defaultRowHeight="15" customHeight="1" outlineLevelCol="2"/>
  <cols>
    <col min="1" max="1" width="24.25" style="73" customWidth="1"/>
    <col min="2" max="3" width="28.75" style="73" customWidth="1"/>
    <col min="4" max="257" width="10" style="73" customWidth="1"/>
  </cols>
  <sheetData>
    <row r="1" s="86" customFormat="1" ht="32.25" customHeight="1" spans="1:1">
      <c r="A1" s="86" t="s">
        <v>915</v>
      </c>
    </row>
    <row r="2" s="73" customFormat="1" ht="31.5" customHeight="1" spans="1:3">
      <c r="A2" s="109" t="s">
        <v>916</v>
      </c>
      <c r="B2" s="110"/>
      <c r="C2" s="110"/>
    </row>
    <row r="3" s="73" customFormat="1" ht="30" customHeight="1" spans="1:3">
      <c r="A3" s="111" t="s">
        <v>917</v>
      </c>
      <c r="B3" s="111"/>
      <c r="C3" s="111"/>
    </row>
    <row r="4" s="73" customFormat="1" ht="33" customHeight="1" spans="1:3">
      <c r="A4" s="112" t="s">
        <v>699</v>
      </c>
      <c r="B4" s="112" t="s">
        <v>918</v>
      </c>
      <c r="C4" s="112"/>
    </row>
    <row r="5" s="73" customFormat="1" ht="45.95" customHeight="1" spans="1:3">
      <c r="A5" s="112"/>
      <c r="B5" s="112" t="s">
        <v>701</v>
      </c>
      <c r="C5" s="112" t="s">
        <v>702</v>
      </c>
    </row>
    <row r="6" s="73" customFormat="1" ht="45.95" customHeight="1" spans="1:3">
      <c r="A6" s="92" t="s">
        <v>703</v>
      </c>
      <c r="B6" s="113"/>
      <c r="C6" s="113">
        <v>1021673</v>
      </c>
    </row>
    <row r="7" s="73" customFormat="1" ht="45.95" customHeight="1" spans="1:3">
      <c r="A7" s="92" t="s">
        <v>704</v>
      </c>
      <c r="B7" s="113"/>
      <c r="C7" s="113">
        <v>546532</v>
      </c>
    </row>
    <row r="8" s="73" customFormat="1" ht="45.95" customHeight="1" spans="1:3">
      <c r="A8" s="92" t="s">
        <v>705</v>
      </c>
      <c r="B8" s="113"/>
      <c r="C8" s="114">
        <v>112958</v>
      </c>
    </row>
    <row r="9" s="73" customFormat="1" ht="45.95" customHeight="1" spans="1:3">
      <c r="A9" s="92" t="s">
        <v>706</v>
      </c>
      <c r="B9" s="113"/>
      <c r="C9" s="114">
        <v>205600</v>
      </c>
    </row>
    <row r="10" s="73" customFormat="1" ht="45.95" customHeight="1" spans="1:3">
      <c r="A10" s="92" t="s">
        <v>707</v>
      </c>
      <c r="B10" s="113"/>
      <c r="C10" s="114">
        <v>156583</v>
      </c>
    </row>
    <row r="11" s="73" customFormat="1" ht="45.95" customHeight="1" spans="1:2">
      <c r="A11" s="115" t="s">
        <v>708</v>
      </c>
      <c r="B11" s="115"/>
    </row>
    <row r="12" s="73" customFormat="1" ht="30" customHeight="1"/>
  </sheetData>
  <mergeCells count="5">
    <mergeCell ref="A2:C2"/>
    <mergeCell ref="A3:C3"/>
    <mergeCell ref="B4:C4"/>
    <mergeCell ref="A11:B11"/>
    <mergeCell ref="A4:A5"/>
  </mergeCells>
  <pageMargins left="0.786806" right="0.786806" top="0.944444" bottom="0.747917" header="0.314583" footer="0.511806"/>
  <pageSetup paperSize="9" scale="90" firstPageNumber="77" orientation="portrait" useFirstPageNumber="1" horizontalDpi="600" verticalDpi="600"/>
  <headerFooter>
    <oddFooter>&amp;C&amp;"Times New Roman"&amp;12—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3"/>
  <sheetViews>
    <sheetView workbookViewId="0">
      <selection activeCell="E25" sqref="E25"/>
    </sheetView>
  </sheetViews>
  <sheetFormatPr defaultColWidth="32.875" defaultRowHeight="15" customHeight="1" outlineLevelCol="2"/>
  <cols>
    <col min="1" max="1" width="14.625" style="73" customWidth="1"/>
    <col min="2" max="2" width="41.625" style="73" customWidth="1"/>
    <col min="3" max="3" width="23.375" style="73" customWidth="1"/>
    <col min="4" max="257" width="32.875" style="73" customWidth="1"/>
  </cols>
  <sheetData>
    <row r="1" s="73" customFormat="1" ht="24" customHeight="1" spans="1:2">
      <c r="A1" s="94" t="s">
        <v>919</v>
      </c>
      <c r="B1" s="86"/>
    </row>
    <row r="2" s="73" customFormat="1" ht="26.25" spans="1:3">
      <c r="A2" s="75" t="s">
        <v>920</v>
      </c>
      <c r="B2" s="76"/>
      <c r="C2" s="76"/>
    </row>
    <row r="3" s="73" customFormat="1" ht="24.75" customHeight="1" spans="2:3">
      <c r="B3" s="77"/>
      <c r="C3" s="78" t="s">
        <v>904</v>
      </c>
    </row>
    <row r="4" s="73" customFormat="1" ht="39" customHeight="1" spans="1:3">
      <c r="A4" s="79" t="s">
        <v>921</v>
      </c>
      <c r="B4" s="79" t="s">
        <v>922</v>
      </c>
      <c r="C4" s="79" t="s">
        <v>47</v>
      </c>
    </row>
    <row r="5" s="73" customFormat="1" ht="39" customHeight="1" spans="1:3">
      <c r="A5" s="100"/>
      <c r="B5" s="101" t="s">
        <v>923</v>
      </c>
      <c r="C5" s="102">
        <f>SUM(XFD6:XFD11)</f>
        <v>0</v>
      </c>
    </row>
    <row r="6" s="73" customFormat="1" ht="39" customHeight="1" spans="1:3">
      <c r="A6" s="100">
        <v>20902</v>
      </c>
      <c r="B6" s="103" t="s">
        <v>924</v>
      </c>
      <c r="C6" s="104">
        <v>3051</v>
      </c>
    </row>
    <row r="7" s="73" customFormat="1" ht="39" customHeight="1" spans="1:3">
      <c r="A7" s="100">
        <v>20903</v>
      </c>
      <c r="B7" s="103" t="s">
        <v>925</v>
      </c>
      <c r="C7" s="105">
        <v>70925</v>
      </c>
    </row>
    <row r="8" s="73" customFormat="1" ht="39" customHeight="1" spans="1:3">
      <c r="A8" s="100">
        <v>20904</v>
      </c>
      <c r="B8" s="103" t="s">
        <v>926</v>
      </c>
      <c r="C8" s="104">
        <v>3271</v>
      </c>
    </row>
    <row r="9" s="73" customFormat="1" ht="39" customHeight="1" spans="1:3">
      <c r="A9" s="100">
        <v>20910</v>
      </c>
      <c r="B9" s="103" t="s">
        <v>927</v>
      </c>
      <c r="C9" s="106">
        <v>67898</v>
      </c>
    </row>
    <row r="10" s="73" customFormat="1" ht="39" customHeight="1" spans="1:3">
      <c r="A10" s="100">
        <v>20911</v>
      </c>
      <c r="B10" s="103" t="s">
        <v>928</v>
      </c>
      <c r="C10" s="106">
        <v>172850</v>
      </c>
    </row>
    <row r="11" s="73" customFormat="1" ht="39" customHeight="1" spans="1:3">
      <c r="A11" s="100">
        <v>20912</v>
      </c>
      <c r="B11" s="103" t="s">
        <v>929</v>
      </c>
      <c r="C11" s="105">
        <v>171544</v>
      </c>
    </row>
    <row r="12" s="73" customFormat="1" ht="39" customHeight="1" spans="1:3">
      <c r="A12" s="107" t="s">
        <v>914</v>
      </c>
      <c r="B12" s="108"/>
      <c r="C12" s="108"/>
    </row>
    <row r="13" s="73" customFormat="1" ht="51" customHeight="1" spans="1:3">
      <c r="A13" s="108"/>
      <c r="B13" s="108"/>
      <c r="C13" s="108"/>
    </row>
  </sheetData>
  <mergeCells count="2">
    <mergeCell ref="A2:C2"/>
    <mergeCell ref="A12:C13"/>
  </mergeCells>
  <pageMargins left="0.786806" right="0.786806" top="0.944444" bottom="0.747917" header="0.314583" footer="0.511806"/>
  <pageSetup paperSize="9" scale="90" firstPageNumber="79" orientation="portrait" useFirstPageNumber="1" horizontalDpi="600" verticalDpi="600"/>
  <headerFooter>
    <oddFooter>&amp;C&amp;"Times New Roman"&amp;12—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33"/>
  <sheetViews>
    <sheetView showZeros="0" topLeftCell="A4" workbookViewId="0">
      <selection activeCell="B20" sqref="B20"/>
    </sheetView>
  </sheetViews>
  <sheetFormatPr defaultColWidth="13.25" defaultRowHeight="15" customHeight="1" outlineLevelCol="2"/>
  <cols>
    <col min="1" max="1" width="13.25" style="73" customWidth="1"/>
    <col min="2" max="2" width="50" style="73" customWidth="1"/>
    <col min="3" max="3" width="15.875" style="93" customWidth="1"/>
    <col min="4" max="257" width="13.25" style="73" customWidth="1"/>
  </cols>
  <sheetData>
    <row r="1" s="73" customFormat="1" ht="29.1" customHeight="1" spans="1:3">
      <c r="A1" s="94" t="s">
        <v>930</v>
      </c>
      <c r="B1" s="86"/>
      <c r="C1" s="93"/>
    </row>
    <row r="2" s="73" customFormat="1" ht="26.25" spans="1:3">
      <c r="A2" s="75" t="s">
        <v>931</v>
      </c>
      <c r="B2" s="76"/>
      <c r="C2" s="76"/>
    </row>
    <row r="3" s="73" customFormat="1" ht="19.5" customHeight="1" spans="2:3">
      <c r="B3" s="77"/>
      <c r="C3" s="87" t="s">
        <v>904</v>
      </c>
    </row>
    <row r="4" s="73" customFormat="1" ht="30" customHeight="1" spans="1:3">
      <c r="A4" s="79" t="s">
        <v>905</v>
      </c>
      <c r="B4" s="79" t="s">
        <v>906</v>
      </c>
      <c r="C4" s="88" t="s">
        <v>47</v>
      </c>
    </row>
    <row r="5" s="73" customFormat="1" ht="30" customHeight="1" spans="1:3">
      <c r="A5" s="95"/>
      <c r="B5" s="96" t="s">
        <v>932</v>
      </c>
      <c r="C5" s="97">
        <f>XFD6+XFD11+XFD16+XFD25</f>
        <v>0</v>
      </c>
    </row>
    <row r="6" s="73" customFormat="1" ht="30" customHeight="1" spans="1:3">
      <c r="A6" s="70">
        <v>10202</v>
      </c>
      <c r="B6" s="80" t="s">
        <v>908</v>
      </c>
      <c r="C6" s="98">
        <v>1805</v>
      </c>
    </row>
    <row r="7" s="73" customFormat="1" ht="30" customHeight="1" spans="1:3">
      <c r="A7" s="70">
        <v>1200201</v>
      </c>
      <c r="B7" s="92" t="s">
        <v>933</v>
      </c>
      <c r="C7" s="91">
        <v>1709</v>
      </c>
    </row>
    <row r="8" s="73" customFormat="1" ht="30" customHeight="1" spans="1:3">
      <c r="A8" s="70">
        <v>1200202</v>
      </c>
      <c r="B8" s="92" t="s">
        <v>934</v>
      </c>
      <c r="C8" s="91"/>
    </row>
    <row r="9" s="73" customFormat="1" ht="30" customHeight="1" spans="1:3">
      <c r="A9" s="70">
        <v>1200203</v>
      </c>
      <c r="B9" s="92" t="s">
        <v>935</v>
      </c>
      <c r="C9" s="91">
        <v>16</v>
      </c>
    </row>
    <row r="10" s="73" customFormat="1" ht="30" customHeight="1" spans="1:3">
      <c r="A10" s="70">
        <v>1020299</v>
      </c>
      <c r="B10" s="92" t="s">
        <v>936</v>
      </c>
      <c r="C10" s="91"/>
    </row>
    <row r="11" s="73" customFormat="1" ht="30" customHeight="1" spans="1:3">
      <c r="A11" s="70">
        <v>10203</v>
      </c>
      <c r="B11" s="80" t="s">
        <v>937</v>
      </c>
      <c r="C11" s="99">
        <v>27246</v>
      </c>
    </row>
    <row r="12" s="73" customFormat="1" ht="30" customHeight="1" spans="1:3">
      <c r="A12" s="70">
        <v>1020301</v>
      </c>
      <c r="B12" s="92" t="s">
        <v>938</v>
      </c>
      <c r="C12" s="91">
        <v>26201</v>
      </c>
    </row>
    <row r="13" s="73" customFormat="1" ht="30" customHeight="1" spans="1:3">
      <c r="A13" s="70">
        <v>1020302</v>
      </c>
      <c r="B13" s="92" t="s">
        <v>939</v>
      </c>
      <c r="C13" s="91"/>
    </row>
    <row r="14" s="73" customFormat="1" ht="30" customHeight="1" spans="1:3">
      <c r="A14" s="70">
        <v>1020303</v>
      </c>
      <c r="B14" s="92" t="s">
        <v>940</v>
      </c>
      <c r="C14" s="91">
        <v>1004</v>
      </c>
    </row>
    <row r="15" s="73" customFormat="1" ht="30" customHeight="1" spans="1:3">
      <c r="A15" s="70">
        <v>1101603</v>
      </c>
      <c r="B15" s="92" t="s">
        <v>941</v>
      </c>
      <c r="C15" s="91">
        <v>41</v>
      </c>
    </row>
    <row r="16" s="73" customFormat="1" ht="30" customHeight="1" spans="1:3">
      <c r="A16" s="70">
        <v>10204</v>
      </c>
      <c r="B16" s="80" t="s">
        <v>910</v>
      </c>
      <c r="C16" s="91">
        <f>XFD17+XFD19</f>
        <v>0</v>
      </c>
    </row>
    <row r="17" s="73" customFormat="1" ht="30" customHeight="1" spans="1:3">
      <c r="A17" s="70">
        <v>1020401</v>
      </c>
      <c r="B17" s="92" t="s">
        <v>942</v>
      </c>
      <c r="C17" s="91">
        <v>762</v>
      </c>
    </row>
    <row r="18" s="73" customFormat="1" ht="30" customHeight="1" spans="1:3">
      <c r="A18" s="70">
        <v>1020402</v>
      </c>
      <c r="B18" s="92" t="s">
        <v>943</v>
      </c>
      <c r="C18" s="91"/>
    </row>
    <row r="19" s="73" customFormat="1" ht="30" customHeight="1" spans="1:3">
      <c r="A19" s="70">
        <v>1020403</v>
      </c>
      <c r="B19" s="92" t="s">
        <v>944</v>
      </c>
      <c r="C19" s="91">
        <v>104</v>
      </c>
    </row>
    <row r="20" s="73" customFormat="1" ht="30" customHeight="1" spans="1:3">
      <c r="A20" s="70"/>
      <c r="B20" s="92" t="s">
        <v>945</v>
      </c>
      <c r="C20" s="91"/>
    </row>
    <row r="21" s="73" customFormat="1" ht="30" customHeight="1" spans="1:3">
      <c r="A21" s="70">
        <v>10210</v>
      </c>
      <c r="B21" s="80" t="s">
        <v>911</v>
      </c>
      <c r="C21" s="90"/>
    </row>
    <row r="22" s="73" customFormat="1" ht="30" customHeight="1" spans="1:3">
      <c r="A22" s="70">
        <v>1021001</v>
      </c>
      <c r="B22" s="92" t="s">
        <v>946</v>
      </c>
      <c r="C22" s="90"/>
    </row>
    <row r="23" s="73" customFormat="1" ht="30" customHeight="1" spans="1:3">
      <c r="A23" s="70">
        <v>1021002</v>
      </c>
      <c r="B23" s="92" t="s">
        <v>947</v>
      </c>
      <c r="C23" s="90"/>
    </row>
    <row r="24" s="73" customFormat="1" ht="30" customHeight="1" spans="1:3">
      <c r="A24" s="70">
        <v>1021003</v>
      </c>
      <c r="B24" s="92" t="s">
        <v>948</v>
      </c>
      <c r="C24" s="90"/>
    </row>
    <row r="25" s="73" customFormat="1" ht="30" customHeight="1" spans="1:3">
      <c r="A25" s="70">
        <v>10211</v>
      </c>
      <c r="B25" s="80" t="s">
        <v>912</v>
      </c>
      <c r="C25" s="91">
        <v>34566</v>
      </c>
    </row>
    <row r="26" s="73" customFormat="1" ht="30" customHeight="1" spans="1:3">
      <c r="A26" s="70">
        <v>1021101</v>
      </c>
      <c r="B26" s="92" t="s">
        <v>949</v>
      </c>
      <c r="C26" s="91">
        <v>19021</v>
      </c>
    </row>
    <row r="27" s="73" customFormat="1" ht="30" customHeight="1" spans="1:3">
      <c r="A27" s="70">
        <v>1021102</v>
      </c>
      <c r="B27" s="92" t="s">
        <v>950</v>
      </c>
      <c r="C27" s="91">
        <v>14261</v>
      </c>
    </row>
    <row r="28" s="73" customFormat="1" ht="30" customHeight="1" spans="1:3">
      <c r="A28" s="70">
        <v>1021103</v>
      </c>
      <c r="B28" s="92" t="s">
        <v>951</v>
      </c>
      <c r="C28" s="91">
        <v>84</v>
      </c>
    </row>
    <row r="29" s="73" customFormat="1" ht="30" customHeight="1" spans="1:3">
      <c r="A29" s="70">
        <v>1101605</v>
      </c>
      <c r="B29" s="92" t="s">
        <v>952</v>
      </c>
      <c r="C29" s="91">
        <v>1200</v>
      </c>
    </row>
    <row r="30" s="73" customFormat="1" ht="30" customHeight="1" spans="1:3">
      <c r="A30" s="70">
        <v>10212</v>
      </c>
      <c r="B30" s="80" t="s">
        <v>913</v>
      </c>
      <c r="C30" s="90"/>
    </row>
    <row r="31" s="73" customFormat="1" ht="30" customHeight="1" spans="1:3">
      <c r="A31" s="70">
        <v>1021201</v>
      </c>
      <c r="B31" s="92" t="s">
        <v>953</v>
      </c>
      <c r="C31" s="90"/>
    </row>
    <row r="32" s="73" customFormat="1" ht="30" customHeight="1" spans="1:3">
      <c r="A32" s="70">
        <v>1021202</v>
      </c>
      <c r="B32" s="92" t="s">
        <v>954</v>
      </c>
      <c r="C32" s="90"/>
    </row>
    <row r="33" s="73" customFormat="1" ht="30" customHeight="1" spans="1:3">
      <c r="A33" s="70">
        <v>1021203</v>
      </c>
      <c r="B33" s="92" t="s">
        <v>955</v>
      </c>
      <c r="C33" s="90"/>
    </row>
  </sheetData>
  <mergeCells count="1">
    <mergeCell ref="A2:C2"/>
  </mergeCells>
  <pageMargins left="0.786806" right="0.786806" top="0.747917" bottom="0.747917" header="0.314583" footer="0.511806"/>
  <pageSetup paperSize="9" scale="90" firstPageNumber="80" orientation="portrait" useFirstPageNumber="1" horizontalDpi="600" verticalDpi="600"/>
  <headerFooter>
    <oddFooter>&amp;C&amp;"Times New Roman"&amp;12—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24"/>
  <sheetViews>
    <sheetView workbookViewId="0">
      <selection activeCell="D52" sqref="D52"/>
    </sheetView>
  </sheetViews>
  <sheetFormatPr defaultColWidth="32.875" defaultRowHeight="23.25" customHeight="1" outlineLevelCol="2"/>
  <cols>
    <col min="1" max="1" width="14.625" style="73" customWidth="1"/>
    <col min="2" max="2" width="48.5" style="73" customWidth="1"/>
    <col min="3" max="3" width="17.375" style="85" customWidth="1"/>
    <col min="4" max="257" width="32.875" style="73" customWidth="1"/>
  </cols>
  <sheetData>
    <row r="1" s="73" customFormat="1" ht="23.1" customHeight="1" spans="1:3">
      <c r="A1" s="73" t="s">
        <v>956</v>
      </c>
      <c r="B1" s="86"/>
      <c r="C1" s="85"/>
    </row>
    <row r="2" s="73" customFormat="1" ht="26.25" spans="1:3">
      <c r="A2" s="75" t="s">
        <v>957</v>
      </c>
      <c r="B2" s="76"/>
      <c r="C2" s="76"/>
    </row>
    <row r="3" s="73" customFormat="1" ht="24.75" customHeight="1" spans="2:3">
      <c r="B3" s="77"/>
      <c r="C3" s="87" t="s">
        <v>904</v>
      </c>
    </row>
    <row r="4" s="73" customFormat="1" ht="30" customHeight="1" spans="1:3">
      <c r="A4" s="79" t="s">
        <v>921</v>
      </c>
      <c r="B4" s="79" t="s">
        <v>922</v>
      </c>
      <c r="C4" s="88" t="s">
        <v>47</v>
      </c>
    </row>
    <row r="5" s="73" customFormat="1" ht="27" customHeight="1" spans="1:3">
      <c r="A5" s="70"/>
      <c r="B5" s="89" t="s">
        <v>958</v>
      </c>
      <c r="C5" s="90">
        <f>XFD6+XFD9+XFD13+XFD19</f>
        <v>0</v>
      </c>
    </row>
    <row r="6" s="73" customFormat="1" ht="27" customHeight="1" spans="1:3">
      <c r="A6" s="70">
        <v>20902</v>
      </c>
      <c r="B6" s="80" t="s">
        <v>924</v>
      </c>
      <c r="C6" s="91">
        <v>1014</v>
      </c>
    </row>
    <row r="7" s="73" customFormat="1" ht="27" customHeight="1" spans="1:3">
      <c r="A7" s="70">
        <v>2090201</v>
      </c>
      <c r="B7" s="92" t="s">
        <v>959</v>
      </c>
      <c r="C7" s="91">
        <v>558</v>
      </c>
    </row>
    <row r="8" s="73" customFormat="1" ht="27" customHeight="1" spans="1:3">
      <c r="A8" s="70">
        <v>2090299</v>
      </c>
      <c r="B8" s="92" t="s">
        <v>960</v>
      </c>
      <c r="C8" s="91">
        <v>456</v>
      </c>
    </row>
    <row r="9" s="73" customFormat="1" ht="27" customHeight="1" spans="1:3">
      <c r="A9" s="70">
        <v>20903</v>
      </c>
      <c r="B9" s="80" t="s">
        <v>961</v>
      </c>
      <c r="C9" s="91">
        <v>18624</v>
      </c>
    </row>
    <row r="10" s="73" customFormat="1" ht="27" customHeight="1" spans="1:3">
      <c r="A10" s="70">
        <v>2090301</v>
      </c>
      <c r="B10" s="92" t="s">
        <v>962</v>
      </c>
      <c r="C10" s="91">
        <v>17874</v>
      </c>
    </row>
    <row r="11" s="73" customFormat="1" ht="27" customHeight="1" spans="1:3">
      <c r="A11" s="70">
        <v>2301703</v>
      </c>
      <c r="B11" s="92" t="s">
        <v>963</v>
      </c>
      <c r="C11" s="91">
        <v>34</v>
      </c>
    </row>
    <row r="12" s="73" customFormat="1" ht="27" customHeight="1" spans="1:3">
      <c r="A12" s="70">
        <v>2090399</v>
      </c>
      <c r="B12" s="92" t="s">
        <v>964</v>
      </c>
      <c r="C12" s="91">
        <v>716</v>
      </c>
    </row>
    <row r="13" s="73" customFormat="1" ht="27" customHeight="1" spans="1:3">
      <c r="A13" s="70">
        <v>20904</v>
      </c>
      <c r="B13" s="80" t="s">
        <v>926</v>
      </c>
      <c r="C13" s="91">
        <v>1453</v>
      </c>
    </row>
    <row r="14" s="73" customFormat="1" ht="27" customHeight="1" spans="1:3">
      <c r="A14" s="70">
        <v>2090401</v>
      </c>
      <c r="B14" s="92" t="s">
        <v>965</v>
      </c>
      <c r="C14" s="91">
        <v>1400</v>
      </c>
    </row>
    <row r="15" s="73" customFormat="1" ht="27" customHeight="1" spans="1:3">
      <c r="A15" s="70">
        <v>2090499</v>
      </c>
      <c r="B15" s="92" t="s">
        <v>966</v>
      </c>
      <c r="C15" s="90">
        <v>53</v>
      </c>
    </row>
    <row r="16" s="73" customFormat="1" ht="27" customHeight="1" spans="1:3">
      <c r="A16" s="70">
        <v>20910</v>
      </c>
      <c r="B16" s="80" t="s">
        <v>927</v>
      </c>
      <c r="C16" s="90"/>
    </row>
    <row r="17" s="73" customFormat="1" ht="27" customHeight="1" spans="1:3">
      <c r="A17" s="70">
        <v>2091001</v>
      </c>
      <c r="B17" s="92" t="s">
        <v>967</v>
      </c>
      <c r="C17" s="90"/>
    </row>
    <row r="18" s="73" customFormat="1" ht="27" customHeight="1" spans="1:3">
      <c r="A18" s="70">
        <v>2091099</v>
      </c>
      <c r="B18" s="92" t="s">
        <v>968</v>
      </c>
      <c r="C18" s="90"/>
    </row>
    <row r="19" s="73" customFormat="1" ht="27" customHeight="1" spans="1:3">
      <c r="A19" s="70">
        <v>20911</v>
      </c>
      <c r="B19" s="80" t="s">
        <v>928</v>
      </c>
      <c r="C19" s="91">
        <v>34566</v>
      </c>
    </row>
    <row r="20" s="73" customFormat="1" ht="27" customHeight="1" spans="1:3">
      <c r="A20" s="70">
        <v>2091101</v>
      </c>
      <c r="B20" s="92" t="s">
        <v>967</v>
      </c>
      <c r="C20" s="91">
        <v>33766</v>
      </c>
    </row>
    <row r="21" s="73" customFormat="1" ht="27" customHeight="1" spans="1:3">
      <c r="A21" s="70">
        <v>2091199</v>
      </c>
      <c r="B21" s="92" t="s">
        <v>968</v>
      </c>
      <c r="C21" s="90">
        <v>800</v>
      </c>
    </row>
    <row r="22" s="73" customFormat="1" ht="27" customHeight="1" spans="1:3">
      <c r="A22" s="70">
        <v>20912</v>
      </c>
      <c r="B22" s="80" t="s">
        <v>929</v>
      </c>
      <c r="C22" s="90"/>
    </row>
    <row r="23" s="73" customFormat="1" ht="27" customHeight="1" spans="1:3">
      <c r="A23" s="70">
        <v>2091201</v>
      </c>
      <c r="B23" s="92" t="s">
        <v>962</v>
      </c>
      <c r="C23" s="90"/>
    </row>
    <row r="24" s="73" customFormat="1" ht="27" customHeight="1" spans="1:3">
      <c r="A24" s="70">
        <v>2091299</v>
      </c>
      <c r="B24" s="92" t="s">
        <v>968</v>
      </c>
      <c r="C24" s="90"/>
    </row>
  </sheetData>
  <mergeCells count="1">
    <mergeCell ref="A2:C2"/>
  </mergeCells>
  <pageMargins left="0.786806" right="0.786806" top="0.944444" bottom="0.747917" header="0.314583" footer="0.511806"/>
  <pageSetup paperSize="9" scale="90" firstPageNumber="82" orientation="portrait" useFirstPageNumber="1" horizontalDpi="600" verticalDpi="600"/>
  <headerFooter>
    <oddFooter>&amp;C&amp;"Times New Roman"&amp;12—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B12"/>
  <sheetViews>
    <sheetView showZeros="0" topLeftCell="A4" workbookViewId="0">
      <selection activeCell="A12" sqref="A12:B12"/>
    </sheetView>
  </sheetViews>
  <sheetFormatPr defaultColWidth="33.875" defaultRowHeight="26.25" customHeight="1" outlineLevelCol="1"/>
  <cols>
    <col min="1" max="1" width="60.375" style="73" customWidth="1"/>
    <col min="2" max="2" width="22.5" style="73" customWidth="1"/>
    <col min="3" max="257" width="33.875" style="73" customWidth="1"/>
  </cols>
  <sheetData>
    <row r="1" s="73" customFormat="1" ht="30.75" customHeight="1" spans="1:1">
      <c r="A1" s="74" t="s">
        <v>969</v>
      </c>
    </row>
    <row r="2" s="73" customFormat="1" ht="51" customHeight="1" spans="1:2">
      <c r="A2" s="75" t="s">
        <v>970</v>
      </c>
      <c r="B2" s="76"/>
    </row>
    <row r="3" s="73" customFormat="1" ht="32.25" customHeight="1" spans="1:2">
      <c r="A3" s="77"/>
      <c r="B3" s="78" t="s">
        <v>971</v>
      </c>
    </row>
    <row r="4" s="73" customFormat="1" ht="32.25" customHeight="1" spans="1:2">
      <c r="A4" s="79" t="s">
        <v>820</v>
      </c>
      <c r="B4" s="79" t="s">
        <v>47</v>
      </c>
    </row>
    <row r="5" s="73" customFormat="1" ht="32.25" customHeight="1" spans="1:2">
      <c r="A5" s="80" t="s">
        <v>972</v>
      </c>
      <c r="B5" s="81">
        <f>SUM(XFD6:XFD11)</f>
        <v>0</v>
      </c>
    </row>
    <row r="6" s="73" customFormat="1" ht="32.25" customHeight="1" spans="1:2">
      <c r="A6" s="80" t="s">
        <v>973</v>
      </c>
      <c r="B6" s="82">
        <v>2547</v>
      </c>
    </row>
    <row r="7" s="73" customFormat="1" ht="40" customHeight="1" spans="1:2">
      <c r="A7" s="80" t="s">
        <v>974</v>
      </c>
      <c r="B7" s="82">
        <v>81998.21</v>
      </c>
    </row>
    <row r="8" s="73" customFormat="1" ht="32.25" customHeight="1" spans="1:2">
      <c r="A8" s="80" t="s">
        <v>975</v>
      </c>
      <c r="B8" s="82">
        <v>2257.58</v>
      </c>
    </row>
    <row r="9" s="73" customFormat="1" ht="32.25" customHeight="1" spans="1:2">
      <c r="A9" s="80" t="s">
        <v>976</v>
      </c>
      <c r="B9" s="82"/>
    </row>
    <row r="10" s="73" customFormat="1" ht="32.25" customHeight="1" spans="1:2">
      <c r="A10" s="80" t="s">
        <v>977</v>
      </c>
      <c r="B10" s="82"/>
    </row>
    <row r="11" s="73" customFormat="1" ht="32.25" customHeight="1" spans="1:2">
      <c r="A11" s="80" t="s">
        <v>978</v>
      </c>
      <c r="B11" s="81"/>
    </row>
    <row r="12" s="73" customFormat="1" ht="259.5" customHeight="1" spans="1:2">
      <c r="A12" s="83" t="s">
        <v>979</v>
      </c>
      <c r="B12" s="84"/>
    </row>
  </sheetData>
  <mergeCells count="2">
    <mergeCell ref="A2:B2"/>
    <mergeCell ref="A12:B12"/>
  </mergeCells>
  <pageMargins left="0.786806" right="0.786806" top="0.944444" bottom="0.747917" header="0.314583" footer="0.511806"/>
  <pageSetup paperSize="9" scale="90" firstPageNumber="83" orientation="portrait" useFirstPageNumber="1" horizontalDpi="600" verticalDpi="600"/>
  <headerFooter>
    <oddFooter>&amp;C&amp;"Times New Roman"&amp;12—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91"/>
  <sheetViews>
    <sheetView showZeros="0" workbookViewId="0">
      <selection activeCell="B20" sqref="B20"/>
    </sheetView>
  </sheetViews>
  <sheetFormatPr defaultColWidth="9" defaultRowHeight="15.75" customHeight="1" outlineLevelCol="3"/>
  <cols>
    <col min="1" max="1" width="13" style="4" customWidth="1"/>
    <col min="2" max="2" width="42.125" style="4" customWidth="1"/>
    <col min="3" max="3" width="12.625" style="5" customWidth="1"/>
    <col min="4" max="4" width="11.625" style="4" customWidth="1"/>
    <col min="5" max="257" width="9" style="4" customWidth="1"/>
  </cols>
  <sheetData>
    <row r="1" s="1" customFormat="1" ht="36" customHeight="1" spans="1:3">
      <c r="A1" s="4" t="s">
        <v>980</v>
      </c>
      <c r="B1" s="4"/>
      <c r="C1" s="6"/>
    </row>
    <row r="2" ht="42.95" customHeight="1" spans="1:4">
      <c r="A2" s="7" t="s">
        <v>981</v>
      </c>
      <c r="B2" s="7"/>
      <c r="C2" s="7"/>
      <c r="D2" s="7"/>
    </row>
    <row r="3" s="1" customFormat="1" ht="33" customHeight="1" spans="1:4">
      <c r="A3" s="8" t="s">
        <v>982</v>
      </c>
      <c r="B3" s="8"/>
      <c r="C3" s="61" t="s">
        <v>983</v>
      </c>
      <c r="D3" s="61"/>
    </row>
    <row r="4" s="1" customFormat="1" ht="33" customHeight="1" spans="1:4">
      <c r="A4" s="62" t="s">
        <v>3</v>
      </c>
      <c r="B4" s="62" t="s">
        <v>4</v>
      </c>
      <c r="C4" s="63" t="s">
        <v>5</v>
      </c>
      <c r="D4" s="54" t="s">
        <v>6</v>
      </c>
    </row>
    <row r="5" s="1" customFormat="1" ht="33" customHeight="1" spans="1:4">
      <c r="A5" s="64">
        <v>10306</v>
      </c>
      <c r="B5" s="65" t="s">
        <v>984</v>
      </c>
      <c r="C5" s="50">
        <f>SUM(XFD6:XFD10)</f>
        <v>0</v>
      </c>
      <c r="D5" s="66"/>
    </row>
    <row r="6" s="1" customFormat="1" ht="33" customHeight="1" spans="1:4">
      <c r="A6" s="67">
        <v>1030601</v>
      </c>
      <c r="B6" s="52" t="s">
        <v>985</v>
      </c>
      <c r="C6" s="68">
        <v>27563.1</v>
      </c>
      <c r="D6" s="66"/>
    </row>
    <row r="7" s="1" customFormat="1" ht="33" customHeight="1" spans="1:4">
      <c r="A7" s="67">
        <v>1030602</v>
      </c>
      <c r="B7" s="52" t="s">
        <v>986</v>
      </c>
      <c r="C7" s="68">
        <v>150</v>
      </c>
      <c r="D7" s="69"/>
    </row>
    <row r="8" s="1" customFormat="1" ht="33" customHeight="1" spans="1:4">
      <c r="A8" s="67">
        <v>1030603</v>
      </c>
      <c r="B8" s="52" t="s">
        <v>987</v>
      </c>
      <c r="C8" s="68">
        <v>0</v>
      </c>
      <c r="D8" s="70"/>
    </row>
    <row r="9" s="1" customFormat="1" ht="33" customHeight="1" spans="1:4">
      <c r="A9" s="67">
        <v>1030604</v>
      </c>
      <c r="B9" s="52" t="s">
        <v>988</v>
      </c>
      <c r="C9" s="68">
        <v>0</v>
      </c>
      <c r="D9" s="70"/>
    </row>
    <row r="10" s="1" customFormat="1" ht="33" customHeight="1" spans="1:4">
      <c r="A10" s="67">
        <v>1030698</v>
      </c>
      <c r="B10" s="52" t="s">
        <v>989</v>
      </c>
      <c r="C10" s="68">
        <v>115</v>
      </c>
      <c r="D10" s="70"/>
    </row>
    <row r="11" s="1" customFormat="1" ht="33" customHeight="1" spans="1:4">
      <c r="A11" s="59"/>
      <c r="B11" s="71" t="s">
        <v>990</v>
      </c>
      <c r="C11" s="50">
        <f>SUM(XFD12:XFD13)</f>
        <v>0</v>
      </c>
      <c r="D11" s="70"/>
    </row>
    <row r="12" s="1" customFormat="1" ht="33" customHeight="1" spans="1:4">
      <c r="A12" s="67">
        <v>11005</v>
      </c>
      <c r="B12" s="67" t="s">
        <v>991</v>
      </c>
      <c r="C12" s="68">
        <v>1</v>
      </c>
      <c r="D12" s="70"/>
    </row>
    <row r="13" s="1" customFormat="1" ht="33" customHeight="1" spans="1:4">
      <c r="A13" s="67"/>
      <c r="B13" s="67" t="s">
        <v>992</v>
      </c>
      <c r="C13" s="68">
        <v>2529</v>
      </c>
      <c r="D13" s="70"/>
    </row>
    <row r="14" s="1" customFormat="1" ht="33" customHeight="1" spans="1:4">
      <c r="A14" s="59"/>
      <c r="B14" s="71" t="s">
        <v>993</v>
      </c>
      <c r="C14" s="72">
        <f>XFD11+XFD5</f>
        <v>0</v>
      </c>
      <c r="D14" s="70"/>
    </row>
    <row r="15" s="1" customFormat="1" ht="33" customHeight="1" spans="3:3">
      <c r="C15" s="6"/>
    </row>
    <row r="16" s="1" customFormat="1" ht="15" spans="3:3">
      <c r="C16" s="6"/>
    </row>
    <row r="17" s="1" customFormat="1" ht="15" spans="3:3">
      <c r="C17" s="6"/>
    </row>
    <row r="18" s="1" customFormat="1" ht="15" spans="3:3">
      <c r="C18" s="6"/>
    </row>
    <row r="19" s="1" customFormat="1" ht="15" spans="3:3">
      <c r="C19" s="6"/>
    </row>
    <row r="20" s="1" customFormat="1" ht="15" spans="3:3">
      <c r="C20" s="6"/>
    </row>
    <row r="21" s="1" customFormat="1" ht="15" spans="3:3">
      <c r="C21" s="6"/>
    </row>
    <row r="22" s="1" customFormat="1" ht="15" spans="3:3">
      <c r="C22" s="6"/>
    </row>
    <row r="23" s="1" customFormat="1" ht="15" spans="3:3">
      <c r="C23" s="6"/>
    </row>
    <row r="24" s="1" customFormat="1" ht="15" spans="3:3">
      <c r="C24" s="6"/>
    </row>
    <row r="25" s="1" customFormat="1" ht="15" spans="3:3">
      <c r="C25" s="6"/>
    </row>
    <row r="26" s="1" customFormat="1" ht="15" spans="3:3">
      <c r="C26" s="6"/>
    </row>
    <row r="27" s="1" customFormat="1" ht="15" spans="3:3">
      <c r="C27" s="6"/>
    </row>
    <row r="28" s="1" customFormat="1" ht="15" spans="3:3">
      <c r="C28" s="6"/>
    </row>
    <row r="29" s="1" customFormat="1" ht="15" spans="3:3">
      <c r="C29" s="6"/>
    </row>
    <row r="30" s="1" customFormat="1" ht="15" spans="3:3">
      <c r="C30" s="6"/>
    </row>
    <row r="31" s="1" customFormat="1" ht="15" spans="3:3">
      <c r="C31" s="6"/>
    </row>
    <row r="32" s="1" customFormat="1" ht="15" spans="3:3">
      <c r="C32" s="6"/>
    </row>
    <row r="33" s="1" customFormat="1" ht="15" spans="3:3">
      <c r="C33" s="6"/>
    </row>
    <row r="34" s="1" customFormat="1" ht="15" spans="3:3">
      <c r="C34" s="6"/>
    </row>
    <row r="35" s="1" customFormat="1" ht="15" spans="3:3">
      <c r="C35" s="6"/>
    </row>
    <row r="36" s="1" customFormat="1" ht="15" spans="3:3">
      <c r="C36" s="6"/>
    </row>
    <row r="37" s="1" customFormat="1" ht="15" spans="3:3">
      <c r="C37" s="6"/>
    </row>
    <row r="38" s="1" customFormat="1" ht="15" spans="3:3">
      <c r="C38" s="6"/>
    </row>
    <row r="39" s="1" customFormat="1" ht="15" spans="3:3">
      <c r="C39" s="6"/>
    </row>
    <row r="40" s="1" customFormat="1" ht="15" spans="3:3">
      <c r="C40" s="6"/>
    </row>
    <row r="41" s="1" customFormat="1" ht="15" spans="3:3">
      <c r="C41" s="6"/>
    </row>
    <row r="42" s="1" customFormat="1" ht="15" spans="3:3">
      <c r="C42" s="6"/>
    </row>
    <row r="43" s="1" customFormat="1" ht="15" spans="3:3">
      <c r="C43" s="6"/>
    </row>
    <row r="44" s="1" customFormat="1" ht="15" spans="3:3">
      <c r="C44" s="6"/>
    </row>
    <row r="45" s="1" customFormat="1" ht="15" spans="3:3">
      <c r="C45" s="6"/>
    </row>
    <row r="46" s="1" customFormat="1" ht="15" spans="3:3">
      <c r="C46" s="6"/>
    </row>
    <row r="47" s="1" customFormat="1" ht="15" spans="3:3">
      <c r="C47" s="6"/>
    </row>
    <row r="48" s="1" customFormat="1" ht="15" spans="3:3">
      <c r="C48" s="6"/>
    </row>
    <row r="49" s="1" customFormat="1" ht="15" spans="3:3">
      <c r="C49" s="6"/>
    </row>
    <row r="50" s="1" customFormat="1" ht="15" spans="3:3">
      <c r="C50" s="6"/>
    </row>
    <row r="51" s="1" customFormat="1" ht="15" spans="3:3">
      <c r="C51" s="6"/>
    </row>
    <row r="52" s="1" customFormat="1" ht="15" spans="3:3">
      <c r="C52" s="6"/>
    </row>
    <row r="53" s="1" customFormat="1" ht="15" spans="3:3">
      <c r="C53" s="6"/>
    </row>
    <row r="54" s="1" customFormat="1" ht="15" spans="3:3">
      <c r="C54" s="6"/>
    </row>
    <row r="55" s="1" customFormat="1" ht="15" spans="3:3">
      <c r="C55" s="6"/>
    </row>
    <row r="56" s="1" customFormat="1" ht="15" spans="3:3">
      <c r="C56" s="6"/>
    </row>
    <row r="57" s="1" customFormat="1" ht="15" spans="3:3">
      <c r="C57" s="6"/>
    </row>
    <row r="58" s="1" customFormat="1" ht="15" spans="3:3">
      <c r="C58" s="6"/>
    </row>
    <row r="59" s="1" customFormat="1" ht="15" spans="3:3">
      <c r="C59" s="6"/>
    </row>
    <row r="60" s="1" customFormat="1" ht="15" spans="3:3">
      <c r="C60" s="6"/>
    </row>
    <row r="61" s="1" customFormat="1" ht="15" spans="3:3">
      <c r="C61" s="6"/>
    </row>
    <row r="62" s="1" customFormat="1" ht="15" spans="3:3">
      <c r="C62" s="6"/>
    </row>
    <row r="63" s="1" customFormat="1" ht="15" spans="3:3">
      <c r="C63" s="6"/>
    </row>
    <row r="64" s="1" customFormat="1" ht="15" spans="3:3">
      <c r="C64" s="6"/>
    </row>
    <row r="65" s="1" customFormat="1" ht="15" spans="3:3">
      <c r="C65" s="6"/>
    </row>
    <row r="66" s="1" customFormat="1" ht="15" spans="3:3">
      <c r="C66" s="6"/>
    </row>
    <row r="67" s="1" customFormat="1" ht="15" spans="3:3">
      <c r="C67" s="6"/>
    </row>
    <row r="68" s="1" customFormat="1" ht="15" spans="3:3">
      <c r="C68" s="6"/>
    </row>
    <row r="69" s="1" customFormat="1" ht="15" spans="3:3">
      <c r="C69" s="6"/>
    </row>
    <row r="70" s="1" customFormat="1" ht="15" spans="3:3">
      <c r="C70" s="6"/>
    </row>
    <row r="71" s="1" customFormat="1" ht="15" spans="3:3">
      <c r="C71" s="6"/>
    </row>
    <row r="72" s="1" customFormat="1" ht="15" spans="3:3">
      <c r="C72" s="6"/>
    </row>
    <row r="73" s="1" customFormat="1" ht="15" spans="3:3">
      <c r="C73" s="6"/>
    </row>
    <row r="74" s="1" customFormat="1" ht="15" spans="3:3">
      <c r="C74" s="6"/>
    </row>
    <row r="75" s="1" customFormat="1" ht="15" spans="3:3">
      <c r="C75" s="6"/>
    </row>
    <row r="76" s="1" customFormat="1" ht="15" spans="3:3">
      <c r="C76" s="6"/>
    </row>
    <row r="77" s="1" customFormat="1" ht="15" spans="3:3">
      <c r="C77" s="6"/>
    </row>
    <row r="78" s="1" customFormat="1" ht="15" spans="3:3">
      <c r="C78" s="6"/>
    </row>
    <row r="79" s="1" customFormat="1" ht="15" spans="3:3">
      <c r="C79" s="6"/>
    </row>
    <row r="80" s="1" customFormat="1" ht="15" spans="3:3">
      <c r="C80" s="6"/>
    </row>
    <row r="81" s="1" customFormat="1" ht="15" spans="3:3">
      <c r="C81" s="6"/>
    </row>
    <row r="82" s="1" customFormat="1" ht="15" spans="3:3">
      <c r="C82" s="6"/>
    </row>
    <row r="83" s="1" customFormat="1" ht="15" spans="3:3">
      <c r="C83" s="6"/>
    </row>
    <row r="84" s="1" customFormat="1" ht="15" spans="3:3">
      <c r="C84" s="6"/>
    </row>
    <row r="85" s="1" customFormat="1" ht="15" spans="3:3">
      <c r="C85" s="6"/>
    </row>
    <row r="86" s="1" customFormat="1" ht="15" spans="3:3">
      <c r="C86" s="6"/>
    </row>
    <row r="87" s="1" customFormat="1" ht="15" spans="3:3">
      <c r="C87" s="6"/>
    </row>
    <row r="88" s="1" customFormat="1" ht="15" spans="3:3">
      <c r="C88" s="6"/>
    </row>
    <row r="89" s="1" customFormat="1" ht="15" spans="3:3">
      <c r="C89" s="6"/>
    </row>
    <row r="90" s="1" customFormat="1" ht="15" spans="3:3">
      <c r="C90" s="6"/>
    </row>
    <row r="91" s="1" customFormat="1" ht="15" spans="3:3">
      <c r="C91" s="6"/>
    </row>
  </sheetData>
  <mergeCells count="3">
    <mergeCell ref="A2:D2"/>
    <mergeCell ref="A3:B3"/>
    <mergeCell ref="C3:D3"/>
  </mergeCells>
  <pageMargins left="0.786806" right="0.786806" top="0.944444" bottom="0.747917" header="0.314583" footer="0.511806"/>
  <pageSetup paperSize="9" scale="90" firstPageNumber="84" orientation="portrait" useFirstPageNumber="1" horizontalDpi="600" verticalDpi="600"/>
  <headerFooter>
    <oddFooter>&amp;C&amp;"Times New Roman"&amp;12—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39"/>
  <sheetViews>
    <sheetView showZeros="0" workbookViewId="0">
      <pane ySplit="4" topLeftCell="A5" activePane="bottomLeft" state="frozen"/>
      <selection/>
      <selection pane="bottomLeft" activeCell="A1" sqref="A1"/>
    </sheetView>
  </sheetViews>
  <sheetFormatPr defaultColWidth="9" defaultRowHeight="15" customHeight="1" outlineLevelCol="2"/>
  <cols>
    <col min="1" max="1" width="15.875" style="284" customWidth="1"/>
    <col min="2" max="2" width="45" style="284" customWidth="1"/>
    <col min="3" max="3" width="17.5" style="285" customWidth="1"/>
    <col min="4" max="257" width="9" style="73" customWidth="1"/>
  </cols>
  <sheetData>
    <row r="1" ht="23.25" customHeight="1" spans="1:2">
      <c r="A1" s="286" t="s">
        <v>42</v>
      </c>
      <c r="B1" s="287"/>
    </row>
    <row r="2" ht="26.25" spans="1:3">
      <c r="A2" s="288" t="s">
        <v>43</v>
      </c>
      <c r="B2" s="289"/>
      <c r="C2" s="289"/>
    </row>
    <row r="3" ht="33.75" customHeight="1" spans="3:3">
      <c r="C3" s="285" t="s">
        <v>44</v>
      </c>
    </row>
    <row r="4" ht="25.5" customHeight="1" spans="1:3">
      <c r="A4" s="290" t="s">
        <v>45</v>
      </c>
      <c r="B4" s="290" t="s">
        <v>46</v>
      </c>
      <c r="C4" s="291" t="s">
        <v>47</v>
      </c>
    </row>
    <row r="5" ht="25.5" customHeight="1" spans="1:3">
      <c r="A5" s="292"/>
      <c r="B5" s="293" t="s">
        <v>48</v>
      </c>
      <c r="C5" s="292">
        <f>SUM(XFD6:XFD29)</f>
        <v>0</v>
      </c>
    </row>
    <row r="6" ht="25.5" customHeight="1" spans="1:3">
      <c r="A6" s="294">
        <v>201</v>
      </c>
      <c r="B6" s="295" t="s">
        <v>49</v>
      </c>
      <c r="C6" s="296">
        <v>244708.63</v>
      </c>
    </row>
    <row r="7" ht="25.5" customHeight="1" spans="1:3">
      <c r="A7" s="294">
        <v>203</v>
      </c>
      <c r="B7" s="295" t="s">
        <v>50</v>
      </c>
      <c r="C7" s="296">
        <v>299.6</v>
      </c>
    </row>
    <row r="8" ht="25.5" customHeight="1" spans="1:3">
      <c r="A8" s="294">
        <v>204</v>
      </c>
      <c r="B8" s="295" t="s">
        <v>51</v>
      </c>
      <c r="C8" s="296">
        <v>69744.32</v>
      </c>
    </row>
    <row r="9" ht="25.5" customHeight="1" spans="1:3">
      <c r="A9" s="294">
        <v>205</v>
      </c>
      <c r="B9" s="295" t="s">
        <v>52</v>
      </c>
      <c r="C9" s="296">
        <v>262081.54</v>
      </c>
    </row>
    <row r="10" ht="25.5" customHeight="1" spans="1:3">
      <c r="A10" s="294">
        <v>206</v>
      </c>
      <c r="B10" s="295" t="s">
        <v>53</v>
      </c>
      <c r="C10" s="296">
        <v>18830.3</v>
      </c>
    </row>
    <row r="11" ht="25.5" customHeight="1" spans="1:3">
      <c r="A11" s="294">
        <v>207</v>
      </c>
      <c r="B11" s="295" t="s">
        <v>54</v>
      </c>
      <c r="C11" s="296">
        <v>18524.45</v>
      </c>
    </row>
    <row r="12" ht="25.5" customHeight="1" spans="1:3">
      <c r="A12" s="294">
        <v>208</v>
      </c>
      <c r="B12" s="295" t="s">
        <v>55</v>
      </c>
      <c r="C12" s="296">
        <v>333574.8205</v>
      </c>
    </row>
    <row r="13" ht="25.5" customHeight="1" spans="1:3">
      <c r="A13" s="294">
        <v>210</v>
      </c>
      <c r="B13" s="295" t="s">
        <v>56</v>
      </c>
      <c r="C13" s="296">
        <v>220453.562</v>
      </c>
    </row>
    <row r="14" ht="25.5" customHeight="1" spans="1:3">
      <c r="A14" s="294">
        <v>211</v>
      </c>
      <c r="B14" s="295" t="s">
        <v>57</v>
      </c>
      <c r="C14" s="296">
        <v>40512</v>
      </c>
    </row>
    <row r="15" ht="25.5" customHeight="1" spans="1:3">
      <c r="A15" s="294">
        <v>212</v>
      </c>
      <c r="B15" s="295" t="s">
        <v>58</v>
      </c>
      <c r="C15" s="296">
        <v>87388.706</v>
      </c>
    </row>
    <row r="16" ht="25.5" customHeight="1" spans="1:3">
      <c r="A16" s="294">
        <v>213</v>
      </c>
      <c r="B16" s="295" t="s">
        <v>59</v>
      </c>
      <c r="C16" s="296">
        <v>182878.49</v>
      </c>
    </row>
    <row r="17" ht="25.5" customHeight="1" spans="1:3">
      <c r="A17" s="294">
        <v>214</v>
      </c>
      <c r="B17" s="295" t="s">
        <v>60</v>
      </c>
      <c r="C17" s="296">
        <v>80329.9625</v>
      </c>
    </row>
    <row r="18" ht="25.5" customHeight="1" spans="1:3">
      <c r="A18" s="294">
        <v>215</v>
      </c>
      <c r="B18" s="295" t="s">
        <v>61</v>
      </c>
      <c r="C18" s="296">
        <v>48461</v>
      </c>
    </row>
    <row r="19" ht="25.5" customHeight="1" spans="1:3">
      <c r="A19" s="294">
        <v>216</v>
      </c>
      <c r="B19" s="295" t="s">
        <v>62</v>
      </c>
      <c r="C19" s="296">
        <v>6226</v>
      </c>
    </row>
    <row r="20" ht="25.5" customHeight="1" spans="1:3">
      <c r="A20" s="294">
        <v>217</v>
      </c>
      <c r="B20" s="295" t="s">
        <v>63</v>
      </c>
      <c r="C20" s="296">
        <v>7794</v>
      </c>
    </row>
    <row r="21" ht="25.5" customHeight="1" spans="1:3">
      <c r="A21" s="294">
        <v>219</v>
      </c>
      <c r="B21" s="295" t="s">
        <v>64</v>
      </c>
      <c r="C21" s="296">
        <v>216.3</v>
      </c>
    </row>
    <row r="22" ht="25.5" customHeight="1" spans="1:3">
      <c r="A22" s="294">
        <v>220</v>
      </c>
      <c r="B22" s="295" t="s">
        <v>65</v>
      </c>
      <c r="C22" s="296">
        <v>15569.472</v>
      </c>
    </row>
    <row r="23" ht="25.5" customHeight="1" spans="1:3">
      <c r="A23" s="294">
        <v>221</v>
      </c>
      <c r="B23" s="295" t="s">
        <v>66</v>
      </c>
      <c r="C23" s="296">
        <v>30930.51</v>
      </c>
    </row>
    <row r="24" ht="25.5" customHeight="1" spans="1:3">
      <c r="A24" s="294">
        <v>222</v>
      </c>
      <c r="B24" s="295" t="s">
        <v>67</v>
      </c>
      <c r="C24" s="296">
        <v>12453</v>
      </c>
    </row>
    <row r="25" ht="25.5" customHeight="1" spans="1:3">
      <c r="A25" s="294">
        <v>224</v>
      </c>
      <c r="B25" s="295" t="s">
        <v>68</v>
      </c>
      <c r="C25" s="296">
        <v>19566.4</v>
      </c>
    </row>
    <row r="26" ht="25.5" customHeight="1" spans="1:3">
      <c r="A26" s="294">
        <v>227</v>
      </c>
      <c r="B26" s="295" t="s">
        <v>69</v>
      </c>
      <c r="C26" s="296">
        <v>21200</v>
      </c>
    </row>
    <row r="27" ht="25.5" customHeight="1" spans="1:3">
      <c r="A27" s="294">
        <v>229</v>
      </c>
      <c r="B27" s="295" t="s">
        <v>70</v>
      </c>
      <c r="C27" s="296">
        <v>46609</v>
      </c>
    </row>
    <row r="28" ht="25.5" customHeight="1" spans="1:3">
      <c r="A28" s="294">
        <v>232</v>
      </c>
      <c r="B28" s="295" t="s">
        <v>71</v>
      </c>
      <c r="C28" s="296">
        <v>44957.67</v>
      </c>
    </row>
    <row r="29" ht="25.5" customHeight="1" spans="1:3">
      <c r="A29" s="294">
        <v>233</v>
      </c>
      <c r="B29" s="295" t="s">
        <v>72</v>
      </c>
      <c r="C29" s="296">
        <v>70</v>
      </c>
    </row>
    <row r="30" ht="25.5" customHeight="1" spans="1:3">
      <c r="A30" s="294"/>
      <c r="B30" s="297" t="s">
        <v>73</v>
      </c>
      <c r="C30" s="298">
        <f>XFD31+XFD35</f>
        <v>0</v>
      </c>
    </row>
    <row r="31" ht="25.5" customHeight="1" spans="1:3">
      <c r="A31" s="294">
        <v>230</v>
      </c>
      <c r="B31" s="299" t="s">
        <v>74</v>
      </c>
      <c r="C31" s="296">
        <f>SUM(XFD32:XFD34)</f>
        <v>0</v>
      </c>
    </row>
    <row r="32" ht="25.5" customHeight="1" spans="1:3">
      <c r="A32" s="294">
        <v>23006</v>
      </c>
      <c r="B32" s="300" t="s">
        <v>75</v>
      </c>
      <c r="C32" s="296">
        <v>132052</v>
      </c>
    </row>
    <row r="33" ht="25.5" customHeight="1" spans="1:3">
      <c r="A33" s="294">
        <v>23009</v>
      </c>
      <c r="B33" s="299" t="s">
        <v>76</v>
      </c>
      <c r="C33" s="296">
        <v>173426</v>
      </c>
    </row>
    <row r="34" ht="25.5" customHeight="1" spans="1:3">
      <c r="A34" s="294">
        <v>23015</v>
      </c>
      <c r="B34" s="299" t="s">
        <v>77</v>
      </c>
      <c r="C34" s="296">
        <v>3406</v>
      </c>
    </row>
    <row r="35" ht="25.5" customHeight="1" spans="1:3">
      <c r="A35" s="294">
        <v>231</v>
      </c>
      <c r="B35" s="299" t="s">
        <v>78</v>
      </c>
      <c r="C35" s="296">
        <f>XFD36</f>
        <v>0</v>
      </c>
    </row>
    <row r="36" ht="25.5" customHeight="1" spans="1:3">
      <c r="A36" s="294">
        <v>23103</v>
      </c>
      <c r="B36" s="300" t="s">
        <v>79</v>
      </c>
      <c r="C36" s="296">
        <v>91775</v>
      </c>
    </row>
    <row r="37" ht="25.5" customHeight="1" spans="1:3">
      <c r="A37" s="301"/>
      <c r="B37" s="302"/>
      <c r="C37" s="292"/>
    </row>
    <row r="38" ht="25.5" customHeight="1" spans="1:3">
      <c r="A38" s="303"/>
      <c r="B38" s="304" t="s">
        <v>80</v>
      </c>
      <c r="C38" s="305">
        <f>XFD30+XFD5</f>
        <v>0</v>
      </c>
    </row>
    <row r="39" spans="1:1">
      <c r="A39" s="306"/>
    </row>
  </sheetData>
  <mergeCells count="1">
    <mergeCell ref="A2:C2"/>
  </mergeCells>
  <pageMargins left="0.786806" right="0.786806" top="0.944444" bottom="0.747917" header="0.314583" footer="0.511806"/>
  <pageSetup paperSize="9" scale="90" firstPageNumber="48" orientation="portrait" useFirstPageNumber="1" horizontalDpi="600" verticalDpi="600"/>
  <headerFooter>
    <oddFooter>&amp;C&amp;"Times New Roman"&amp;12—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48"/>
  <sheetViews>
    <sheetView showZeros="0" workbookViewId="0">
      <selection activeCell="B20" sqref="B20"/>
    </sheetView>
  </sheetViews>
  <sheetFormatPr defaultColWidth="9" defaultRowHeight="15.75" customHeight="1" outlineLevelCol="3"/>
  <cols>
    <col min="1" max="1" width="12.625" style="4" customWidth="1"/>
    <col min="2" max="2" width="42.25" style="4" customWidth="1"/>
    <col min="3" max="3" width="11.25" style="5" customWidth="1"/>
    <col min="4" max="4" width="13.5" style="4" customWidth="1"/>
    <col min="5" max="257" width="9" style="4" customWidth="1"/>
  </cols>
  <sheetData>
    <row r="1" s="1" customFormat="1" ht="30" customHeight="1" spans="1:3">
      <c r="A1" s="4" t="s">
        <v>994</v>
      </c>
      <c r="B1" s="4"/>
      <c r="C1" s="6"/>
    </row>
    <row r="2" ht="41.25" customHeight="1" spans="1:4">
      <c r="A2" s="44" t="s">
        <v>995</v>
      </c>
      <c r="B2" s="7"/>
      <c r="C2" s="7"/>
      <c r="D2" s="7"/>
    </row>
    <row r="3" ht="33.75" customHeight="1" spans="1:4">
      <c r="A3" s="8" t="s">
        <v>982</v>
      </c>
      <c r="B3" s="8"/>
      <c r="C3" s="9"/>
      <c r="D3" s="10" t="s">
        <v>996</v>
      </c>
    </row>
    <row r="4" s="43" customFormat="1" ht="45" customHeight="1" spans="1:4">
      <c r="A4" s="45" t="s">
        <v>45</v>
      </c>
      <c r="B4" s="45" t="s">
        <v>46</v>
      </c>
      <c r="C4" s="46" t="s">
        <v>47</v>
      </c>
      <c r="D4" s="47" t="s">
        <v>729</v>
      </c>
    </row>
    <row r="5" s="1" customFormat="1" ht="30" customHeight="1" spans="1:4">
      <c r="A5" s="48"/>
      <c r="B5" s="49" t="s">
        <v>997</v>
      </c>
      <c r="C5" s="50">
        <f>SUM(XFD6:XFD7)</f>
        <v>0</v>
      </c>
      <c r="D5" s="51"/>
    </row>
    <row r="6" s="1" customFormat="1" ht="30" customHeight="1" spans="1:4">
      <c r="A6" s="52">
        <v>208</v>
      </c>
      <c r="B6" s="53" t="s">
        <v>822</v>
      </c>
      <c r="C6" s="54">
        <v>0</v>
      </c>
      <c r="D6" s="51"/>
    </row>
    <row r="7" s="1" customFormat="1" ht="30" customHeight="1" spans="1:4">
      <c r="A7" s="52">
        <v>223</v>
      </c>
      <c r="B7" s="53" t="s">
        <v>998</v>
      </c>
      <c r="C7" s="55">
        <v>19988.1</v>
      </c>
      <c r="D7" s="51"/>
    </row>
    <row r="8" s="1" customFormat="1" ht="30" customHeight="1" spans="1:4">
      <c r="A8" s="52"/>
      <c r="B8" s="56" t="s">
        <v>73</v>
      </c>
      <c r="C8" s="57">
        <f>XFD9</f>
        <v>0</v>
      </c>
      <c r="D8" s="51"/>
    </row>
    <row r="9" s="1" customFormat="1" ht="30" customHeight="1" spans="1:4">
      <c r="A9" s="52" t="s">
        <v>999</v>
      </c>
      <c r="B9" s="53" t="s">
        <v>74</v>
      </c>
      <c r="C9" s="55">
        <f>XFD10+XFD11</f>
        <v>0</v>
      </c>
      <c r="D9" s="58"/>
    </row>
    <row r="10" s="1" customFormat="1" ht="30" customHeight="1" spans="1:4">
      <c r="A10" s="52" t="s">
        <v>1000</v>
      </c>
      <c r="B10" s="53" t="s">
        <v>1001</v>
      </c>
      <c r="C10" s="54">
        <v>9544</v>
      </c>
      <c r="D10" s="51"/>
    </row>
    <row r="11" s="1" customFormat="1" ht="30" customHeight="1" spans="1:4">
      <c r="A11" s="52"/>
      <c r="B11" s="53" t="s">
        <v>559</v>
      </c>
      <c r="C11" s="54">
        <v>826</v>
      </c>
      <c r="D11" s="51"/>
    </row>
    <row r="12" s="1" customFormat="1" ht="30" customHeight="1" spans="1:4">
      <c r="A12" s="59"/>
      <c r="B12" s="60" t="s">
        <v>563</v>
      </c>
      <c r="C12" s="50">
        <f>XFD8+XFD5</f>
        <v>0</v>
      </c>
      <c r="D12" s="51"/>
    </row>
    <row r="13" s="3" customFormat="1" ht="12.75" spans="3:3">
      <c r="C13" s="13"/>
    </row>
    <row r="14" s="3" customFormat="1" ht="12.75" spans="3:3">
      <c r="C14" s="13"/>
    </row>
    <row r="15" s="3" customFormat="1" ht="12.75" spans="3:3">
      <c r="C15" s="13"/>
    </row>
    <row r="16" s="3" customFormat="1" ht="12.75" spans="3:3">
      <c r="C16" s="13"/>
    </row>
    <row r="17" s="3" customFormat="1" ht="12.75" spans="3:3">
      <c r="C17" s="13"/>
    </row>
    <row r="18" s="3" customFormat="1" ht="12.75" spans="3:3">
      <c r="C18" s="13"/>
    </row>
    <row r="19" s="3" customFormat="1" ht="12.75" spans="3:3">
      <c r="C19" s="13"/>
    </row>
    <row r="20" s="3" customFormat="1" ht="12.75" spans="3:3">
      <c r="C20" s="13"/>
    </row>
    <row r="21" s="3" customFormat="1" ht="12.75" spans="3:3">
      <c r="C21" s="13"/>
    </row>
    <row r="22" s="3" customFormat="1" ht="12.75" spans="3:3">
      <c r="C22" s="13"/>
    </row>
    <row r="23" s="3" customFormat="1" ht="12.75" spans="3:3">
      <c r="C23" s="13"/>
    </row>
    <row r="24" s="3" customFormat="1" ht="12.75" spans="3:3">
      <c r="C24" s="13"/>
    </row>
    <row r="25" s="3" customFormat="1" ht="12.75" spans="3:3">
      <c r="C25" s="13"/>
    </row>
    <row r="26" s="3" customFormat="1" ht="12.75" spans="3:3">
      <c r="C26" s="13"/>
    </row>
    <row r="27" s="3" customFormat="1" ht="12.75" spans="3:3">
      <c r="C27" s="13"/>
    </row>
    <row r="28" s="3" customFormat="1" ht="12.75" spans="3:3">
      <c r="C28" s="13"/>
    </row>
    <row r="29" s="3" customFormat="1" ht="12.75" spans="3:3">
      <c r="C29" s="13"/>
    </row>
    <row r="30" s="3" customFormat="1" ht="12.75" spans="3:3">
      <c r="C30" s="13"/>
    </row>
    <row r="31" s="3" customFormat="1" ht="12.75" spans="3:3">
      <c r="C31" s="13"/>
    </row>
    <row r="32" s="3" customFormat="1" ht="12.75" spans="3:3">
      <c r="C32" s="13"/>
    </row>
    <row r="33" s="3" customFormat="1" ht="12.75" spans="3:3">
      <c r="C33" s="13"/>
    </row>
    <row r="34" s="3" customFormat="1" ht="12.75" spans="3:3">
      <c r="C34" s="13"/>
    </row>
    <row r="35" s="3" customFormat="1" ht="12.75" spans="3:3">
      <c r="C35" s="13"/>
    </row>
    <row r="36" s="3" customFormat="1" ht="12.75" spans="3:3">
      <c r="C36" s="13"/>
    </row>
    <row r="37" s="3" customFormat="1" ht="12.75" spans="3:3">
      <c r="C37" s="13"/>
    </row>
    <row r="38" s="3" customFormat="1" ht="12.75" spans="3:3">
      <c r="C38" s="13"/>
    </row>
    <row r="39" s="3" customFormat="1" ht="12.75" spans="3:3">
      <c r="C39" s="13"/>
    </row>
    <row r="40" s="3" customFormat="1" ht="12.75" spans="3:3">
      <c r="C40" s="13"/>
    </row>
    <row r="41" s="3" customFormat="1" ht="12.75" spans="3:3">
      <c r="C41" s="13"/>
    </row>
    <row r="42" s="3" customFormat="1" ht="12.75" spans="3:3">
      <c r="C42" s="13"/>
    </row>
    <row r="43" s="3" customFormat="1" ht="12.75" spans="3:3">
      <c r="C43" s="13"/>
    </row>
    <row r="44" s="3" customFormat="1" ht="12.75" spans="3:3">
      <c r="C44" s="13"/>
    </row>
    <row r="45" s="3" customFormat="1" ht="12.75" spans="3:3">
      <c r="C45" s="13"/>
    </row>
    <row r="46" s="3" customFormat="1" ht="12.75" spans="3:3">
      <c r="C46" s="13"/>
    </row>
    <row r="47" s="3" customFormat="1" ht="12.75" spans="3:3">
      <c r="C47" s="13"/>
    </row>
    <row r="48" s="3" customFormat="1" ht="12.75" spans="3:3">
      <c r="C48" s="13"/>
    </row>
    <row r="49" s="3" customFormat="1" ht="12.75" spans="3:3">
      <c r="C49" s="13"/>
    </row>
    <row r="50" s="3" customFormat="1" ht="12.75" spans="3:3">
      <c r="C50" s="13"/>
    </row>
    <row r="51" s="3" customFormat="1" ht="12.75" spans="3:3">
      <c r="C51" s="13"/>
    </row>
    <row r="52" s="3" customFormat="1" ht="12.75" spans="3:3">
      <c r="C52" s="13"/>
    </row>
    <row r="53" s="3" customFormat="1" ht="12.75" spans="3:3">
      <c r="C53" s="13"/>
    </row>
    <row r="54" s="3" customFormat="1" ht="12.75" spans="3:3">
      <c r="C54" s="13"/>
    </row>
    <row r="55" s="3" customFormat="1" ht="12.75" spans="3:3">
      <c r="C55" s="13"/>
    </row>
    <row r="56" s="3" customFormat="1" ht="12.75" spans="3:3">
      <c r="C56" s="13"/>
    </row>
    <row r="57" s="3" customFormat="1" ht="12.75" spans="3:3">
      <c r="C57" s="13"/>
    </row>
    <row r="58" s="3" customFormat="1" ht="12.75" spans="3:3">
      <c r="C58" s="13"/>
    </row>
    <row r="59" s="3" customFormat="1" ht="12.75" spans="3:3">
      <c r="C59" s="13"/>
    </row>
    <row r="60" s="3" customFormat="1" ht="12.75" spans="3:3">
      <c r="C60" s="13"/>
    </row>
    <row r="61" s="3" customFormat="1" ht="12.75" spans="3:3">
      <c r="C61" s="13"/>
    </row>
    <row r="62" s="3" customFormat="1" ht="12.75" spans="3:3">
      <c r="C62" s="13"/>
    </row>
    <row r="74" spans="3:3">
      <c r="C74" s="4"/>
    </row>
    <row r="75" spans="3:3">
      <c r="C75" s="4"/>
    </row>
    <row r="76" spans="3:3">
      <c r="C76" s="4"/>
    </row>
    <row r="77" spans="3:3">
      <c r="C77" s="4"/>
    </row>
    <row r="78" spans="3:3">
      <c r="C78" s="4"/>
    </row>
    <row r="79" spans="3:3">
      <c r="C79" s="4"/>
    </row>
    <row r="80" spans="3:3">
      <c r="C80" s="4"/>
    </row>
    <row r="81" spans="3:3">
      <c r="C81" s="4"/>
    </row>
    <row r="82" spans="3:3">
      <c r="C82" s="4"/>
    </row>
    <row r="83" spans="3:3">
      <c r="C83" s="4"/>
    </row>
    <row r="84" spans="3:3">
      <c r="C84" s="4"/>
    </row>
    <row r="85" spans="3:3">
      <c r="C85" s="4"/>
    </row>
    <row r="86" spans="3:3">
      <c r="C86" s="4"/>
    </row>
    <row r="87" spans="3:3">
      <c r="C87" s="4"/>
    </row>
    <row r="88" spans="3:3">
      <c r="C88" s="4"/>
    </row>
    <row r="89" spans="3:3">
      <c r="C89" s="4"/>
    </row>
    <row r="90" spans="3:3">
      <c r="C90" s="4"/>
    </row>
    <row r="91" spans="3:3">
      <c r="C91" s="4"/>
    </row>
    <row r="92" spans="3:3">
      <c r="C92" s="4"/>
    </row>
    <row r="93" spans="3:3">
      <c r="C93" s="4"/>
    </row>
    <row r="94" spans="3:3">
      <c r="C94" s="4"/>
    </row>
    <row r="95" spans="3:3">
      <c r="C95" s="4"/>
    </row>
    <row r="96" spans="3:3">
      <c r="C96" s="4"/>
    </row>
    <row r="97" spans="3:3">
      <c r="C97" s="4"/>
    </row>
    <row r="98" spans="3:3">
      <c r="C98" s="4"/>
    </row>
    <row r="99" spans="3:3">
      <c r="C99" s="4"/>
    </row>
    <row r="100" spans="3:3">
      <c r="C100" s="4"/>
    </row>
    <row r="101" spans="3:3">
      <c r="C101" s="4"/>
    </row>
    <row r="102" spans="3:3">
      <c r="C102" s="4"/>
    </row>
    <row r="103" spans="3:3">
      <c r="C103" s="4"/>
    </row>
    <row r="104" spans="3:3">
      <c r="C104" s="4"/>
    </row>
    <row r="105" spans="3:3">
      <c r="C105" s="4"/>
    </row>
    <row r="106" spans="3:3">
      <c r="C106" s="4"/>
    </row>
    <row r="107" spans="3:3">
      <c r="C107" s="4"/>
    </row>
    <row r="108" spans="3:3">
      <c r="C108" s="4"/>
    </row>
    <row r="109" spans="3:3">
      <c r="C109" s="4"/>
    </row>
    <row r="110" spans="3:3">
      <c r="C110" s="4"/>
    </row>
    <row r="111" spans="3:3">
      <c r="C111" s="4"/>
    </row>
    <row r="112" spans="3:3">
      <c r="C112" s="4"/>
    </row>
    <row r="113" spans="3:3">
      <c r="C113" s="4"/>
    </row>
    <row r="114" spans="3:3">
      <c r="C114" s="4"/>
    </row>
    <row r="115" spans="3:3">
      <c r="C115" s="4"/>
    </row>
    <row r="116" spans="3:3">
      <c r="C116" s="4"/>
    </row>
    <row r="117" spans="3:3">
      <c r="C117" s="4"/>
    </row>
    <row r="118" spans="3:3">
      <c r="C118" s="4"/>
    </row>
    <row r="119" spans="3:3">
      <c r="C119" s="4"/>
    </row>
    <row r="120" spans="3:3">
      <c r="C120" s="4"/>
    </row>
    <row r="121" spans="3:3">
      <c r="C121" s="4"/>
    </row>
    <row r="122" spans="3:3">
      <c r="C122" s="4"/>
    </row>
    <row r="123" spans="3:3">
      <c r="C123" s="4"/>
    </row>
    <row r="124" spans="3:3">
      <c r="C124" s="4"/>
    </row>
    <row r="125" spans="3:3">
      <c r="C125" s="4"/>
    </row>
    <row r="126" spans="3:3">
      <c r="C126" s="4"/>
    </row>
    <row r="127" spans="3:3">
      <c r="C127" s="4"/>
    </row>
    <row r="128" spans="3:3">
      <c r="C128" s="4"/>
    </row>
    <row r="129" spans="3:3">
      <c r="C129" s="4"/>
    </row>
    <row r="130" spans="3:3">
      <c r="C130" s="4"/>
    </row>
    <row r="131" spans="3:3">
      <c r="C131" s="4"/>
    </row>
    <row r="132" spans="3:3">
      <c r="C132" s="4"/>
    </row>
    <row r="133" spans="3:3">
      <c r="C133" s="4"/>
    </row>
    <row r="134" spans="3:3">
      <c r="C134" s="4"/>
    </row>
    <row r="135" spans="3:3">
      <c r="C135" s="4"/>
    </row>
    <row r="136" spans="3:3">
      <c r="C136" s="4"/>
    </row>
    <row r="137" spans="3:3">
      <c r="C137" s="4"/>
    </row>
    <row r="138" spans="3:3">
      <c r="C138" s="4"/>
    </row>
    <row r="139" spans="3:3">
      <c r="C139" s="4"/>
    </row>
    <row r="140" spans="3:3">
      <c r="C140" s="4"/>
    </row>
    <row r="141" spans="3:3">
      <c r="C141" s="4"/>
    </row>
    <row r="142" spans="3:3">
      <c r="C142" s="4"/>
    </row>
    <row r="143" spans="3:3">
      <c r="C143" s="4"/>
    </row>
    <row r="144" spans="3:3">
      <c r="C144" s="4"/>
    </row>
    <row r="145" spans="3:3">
      <c r="C145" s="4"/>
    </row>
    <row r="146" spans="3:3">
      <c r="C146" s="4"/>
    </row>
    <row r="147" spans="3:3">
      <c r="C147" s="4"/>
    </row>
    <row r="148" spans="3:3">
      <c r="C148" s="4"/>
    </row>
  </sheetData>
  <mergeCells count="2">
    <mergeCell ref="A2:D2"/>
    <mergeCell ref="A3:B3"/>
  </mergeCells>
  <pageMargins left="0.786806" right="0.786806" top="0.944444" bottom="0.747917" header="0.314583" footer="0.511806"/>
  <pageSetup paperSize="9" scale="90" firstPageNumber="85" orientation="portrait" useFirstPageNumber="1" horizontalDpi="600" verticalDpi="600"/>
  <headerFooter>
    <oddFooter>&amp;C&amp;"Times New Roman"&amp;12—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00"/>
  <sheetViews>
    <sheetView workbookViewId="0">
      <selection activeCell="B21" sqref="B21"/>
    </sheetView>
  </sheetViews>
  <sheetFormatPr defaultColWidth="9" defaultRowHeight="15.75" customHeight="1" outlineLevelCol="3"/>
  <cols>
    <col min="1" max="1" width="10.375" style="25" customWidth="1"/>
    <col min="2" max="2" width="35.4416666666667" style="25" customWidth="1"/>
    <col min="3" max="3" width="9.875" style="26" customWidth="1"/>
    <col min="4" max="4" width="24.8833333333333" style="25" customWidth="1"/>
    <col min="5" max="257" width="9" style="25" customWidth="1"/>
  </cols>
  <sheetData>
    <row r="1" s="24" customFormat="1" ht="19.5" customHeight="1" spans="1:3">
      <c r="A1" s="27" t="s">
        <v>1002</v>
      </c>
      <c r="B1" s="25"/>
      <c r="C1" s="28"/>
    </row>
    <row r="2" ht="37" customHeight="1" spans="1:4">
      <c r="A2" s="29" t="s">
        <v>1003</v>
      </c>
      <c r="B2" s="30"/>
      <c r="C2" s="30"/>
      <c r="D2" s="30"/>
    </row>
    <row r="3" s="24" customFormat="1" ht="27" customHeight="1" spans="1:4">
      <c r="A3" s="31" t="s">
        <v>982</v>
      </c>
      <c r="B3" s="31"/>
      <c r="C3" s="32" t="s">
        <v>983</v>
      </c>
      <c r="D3" s="32"/>
    </row>
    <row r="4" s="24" customFormat="1" ht="22" customHeight="1" spans="1:4">
      <c r="A4" s="33" t="s">
        <v>780</v>
      </c>
      <c r="B4" s="34" t="s">
        <v>1004</v>
      </c>
      <c r="C4" s="34" t="s">
        <v>47</v>
      </c>
      <c r="D4" s="33" t="s">
        <v>729</v>
      </c>
    </row>
    <row r="5" s="24" customFormat="1" ht="22" customHeight="1" spans="1:4">
      <c r="A5" s="19"/>
      <c r="B5" s="35" t="s">
        <v>1005</v>
      </c>
      <c r="C5" s="16">
        <v>6207.67</v>
      </c>
      <c r="D5" s="36"/>
    </row>
    <row r="6" s="24" customFormat="1" ht="22" customHeight="1" spans="1:4">
      <c r="A6" s="17">
        <v>1030601</v>
      </c>
      <c r="B6" s="37" t="s">
        <v>1006</v>
      </c>
      <c r="C6" s="18">
        <v>6057.67</v>
      </c>
      <c r="D6" s="36"/>
    </row>
    <row r="7" s="24" customFormat="1" ht="22" customHeight="1" spans="1:4">
      <c r="A7" s="17">
        <v>103060134</v>
      </c>
      <c r="B7" s="14" t="s">
        <v>1007</v>
      </c>
      <c r="C7" s="18">
        <f>SUM(XFD8:XFD15)</f>
        <v>0</v>
      </c>
      <c r="D7" s="36"/>
    </row>
    <row r="8" s="24" customFormat="1" ht="33" customHeight="1" spans="1:4">
      <c r="A8" s="19"/>
      <c r="B8" s="14" t="s">
        <v>1008</v>
      </c>
      <c r="C8" s="38">
        <v>51.31</v>
      </c>
      <c r="D8" s="39" t="s">
        <v>1009</v>
      </c>
    </row>
    <row r="9" s="24" customFormat="1" ht="33" customHeight="1" spans="1:4">
      <c r="A9" s="19"/>
      <c r="B9" s="37" t="s">
        <v>1010</v>
      </c>
      <c r="C9" s="38">
        <v>5668.8</v>
      </c>
      <c r="D9" s="39" t="s">
        <v>1011</v>
      </c>
    </row>
    <row r="10" s="24" customFormat="1" ht="33" customHeight="1" spans="1:4">
      <c r="A10" s="19"/>
      <c r="B10" s="14" t="s">
        <v>1012</v>
      </c>
      <c r="C10" s="38">
        <v>220</v>
      </c>
      <c r="D10" s="39" t="s">
        <v>1013</v>
      </c>
    </row>
    <row r="11" s="24" customFormat="1" ht="33" customHeight="1" spans="1:4">
      <c r="A11" s="19"/>
      <c r="B11" s="14" t="s">
        <v>1014</v>
      </c>
      <c r="C11" s="38">
        <v>99</v>
      </c>
      <c r="D11" s="39" t="s">
        <v>1015</v>
      </c>
    </row>
    <row r="12" s="24" customFormat="1" ht="33" customHeight="1" spans="1:4">
      <c r="A12" s="19"/>
      <c r="B12" s="37" t="s">
        <v>1016</v>
      </c>
      <c r="C12" s="38">
        <v>11.76</v>
      </c>
      <c r="D12" s="39" t="s">
        <v>1017</v>
      </c>
    </row>
    <row r="13" s="24" customFormat="1" ht="33" customHeight="1" spans="1:4">
      <c r="A13" s="19"/>
      <c r="B13" s="14" t="s">
        <v>1018</v>
      </c>
      <c r="C13" s="38"/>
      <c r="D13" s="39" t="s">
        <v>1019</v>
      </c>
    </row>
    <row r="14" s="24" customFormat="1" ht="33" customHeight="1" spans="1:4">
      <c r="A14" s="19"/>
      <c r="B14" s="14" t="s">
        <v>1020</v>
      </c>
      <c r="C14" s="38"/>
      <c r="D14" s="39" t="s">
        <v>1021</v>
      </c>
    </row>
    <row r="15" s="24" customFormat="1" ht="33" customHeight="1" spans="1:4">
      <c r="A15" s="19"/>
      <c r="B15" s="14" t="s">
        <v>1022</v>
      </c>
      <c r="C15" s="38">
        <v>6.8</v>
      </c>
      <c r="D15" s="39" t="s">
        <v>1023</v>
      </c>
    </row>
    <row r="16" s="24" customFormat="1" ht="33" customHeight="1" spans="1:4">
      <c r="A16" s="17">
        <v>1030602</v>
      </c>
      <c r="B16" s="14" t="s">
        <v>1024</v>
      </c>
      <c r="C16" s="18">
        <v>150</v>
      </c>
      <c r="D16" s="36"/>
    </row>
    <row r="17" s="24" customFormat="1" ht="33" customHeight="1" spans="1:4">
      <c r="A17" s="17">
        <v>103060203</v>
      </c>
      <c r="B17" s="14" t="s">
        <v>1025</v>
      </c>
      <c r="C17" s="38">
        <v>150</v>
      </c>
      <c r="D17" s="40" t="s">
        <v>1026</v>
      </c>
    </row>
    <row r="18" s="24" customFormat="1" ht="22" customHeight="1" spans="1:4">
      <c r="A18" s="17">
        <v>1030603</v>
      </c>
      <c r="B18" s="14" t="s">
        <v>1027</v>
      </c>
      <c r="C18" s="18"/>
      <c r="D18" s="36"/>
    </row>
    <row r="19" s="24" customFormat="1" ht="22" customHeight="1" spans="1:4">
      <c r="A19" s="17">
        <v>1030604</v>
      </c>
      <c r="B19" s="14" t="s">
        <v>1028</v>
      </c>
      <c r="C19" s="18"/>
      <c r="D19" s="36"/>
    </row>
    <row r="20" s="24" customFormat="1" ht="27" customHeight="1" spans="1:4">
      <c r="A20" s="17">
        <v>1030698</v>
      </c>
      <c r="B20" s="14" t="s">
        <v>1029</v>
      </c>
      <c r="C20" s="18"/>
      <c r="D20" s="36"/>
    </row>
    <row r="21" s="24" customFormat="1" ht="22" customHeight="1" spans="1:4">
      <c r="A21" s="17">
        <v>11005</v>
      </c>
      <c r="B21" s="41" t="s">
        <v>1030</v>
      </c>
      <c r="C21" s="18">
        <v>1</v>
      </c>
      <c r="D21" s="36"/>
    </row>
    <row r="22" s="24" customFormat="1" ht="22" customHeight="1" spans="1:4">
      <c r="A22" s="17"/>
      <c r="B22" s="41" t="s">
        <v>1031</v>
      </c>
      <c r="C22" s="18"/>
      <c r="D22" s="36"/>
    </row>
    <row r="23" s="24" customFormat="1" ht="22" customHeight="1" spans="1:4">
      <c r="A23" s="19"/>
      <c r="B23" s="42" t="s">
        <v>1032</v>
      </c>
      <c r="C23" s="16">
        <f>XFD5+XFD21</f>
        <v>0</v>
      </c>
      <c r="D23" s="36"/>
    </row>
    <row r="24" s="24" customFormat="1" ht="15" spans="3:3">
      <c r="C24" s="28"/>
    </row>
    <row r="25" s="24" customFormat="1" ht="15" spans="3:3">
      <c r="C25" s="28"/>
    </row>
    <row r="26" s="24" customFormat="1" ht="15" spans="3:3">
      <c r="C26" s="28"/>
    </row>
    <row r="27" s="24" customFormat="1" ht="15" spans="3:3">
      <c r="C27" s="28"/>
    </row>
    <row r="28" s="24" customFormat="1" ht="15" spans="3:3">
      <c r="C28" s="28"/>
    </row>
    <row r="29" s="24" customFormat="1" ht="15" spans="3:3">
      <c r="C29" s="28"/>
    </row>
    <row r="30" s="24" customFormat="1" ht="15" spans="3:3">
      <c r="C30" s="28"/>
    </row>
    <row r="31" s="24" customFormat="1" ht="15" spans="3:3">
      <c r="C31" s="28"/>
    </row>
    <row r="32" s="24" customFormat="1" ht="15" spans="3:3">
      <c r="C32" s="28"/>
    </row>
    <row r="33" s="24" customFormat="1" ht="15" spans="3:3">
      <c r="C33" s="28"/>
    </row>
    <row r="34" s="24" customFormat="1" ht="15" spans="3:3">
      <c r="C34" s="28"/>
    </row>
    <row r="35" s="24" customFormat="1" ht="15" spans="3:3">
      <c r="C35" s="28"/>
    </row>
    <row r="36" s="24" customFormat="1" ht="15" spans="3:3">
      <c r="C36" s="28"/>
    </row>
    <row r="37" s="24" customFormat="1" ht="15" spans="3:3">
      <c r="C37" s="28"/>
    </row>
    <row r="38" s="24" customFormat="1" ht="15" spans="3:3">
      <c r="C38" s="28"/>
    </row>
    <row r="39" s="24" customFormat="1" ht="15" spans="3:3">
      <c r="C39" s="28"/>
    </row>
    <row r="40" s="24" customFormat="1" ht="15" spans="3:3">
      <c r="C40" s="28"/>
    </row>
    <row r="41" s="24" customFormat="1" ht="15" spans="3:3">
      <c r="C41" s="28"/>
    </row>
    <row r="42" s="24" customFormat="1" ht="15" spans="3:3">
      <c r="C42" s="28"/>
    </row>
    <row r="43" s="24" customFormat="1" ht="15" spans="3:3">
      <c r="C43" s="28"/>
    </row>
    <row r="44" s="24" customFormat="1" ht="15" spans="3:3">
      <c r="C44" s="28"/>
    </row>
    <row r="45" s="24" customFormat="1" ht="15" spans="3:3">
      <c r="C45" s="28"/>
    </row>
    <row r="46" s="24" customFormat="1" ht="15" spans="3:3">
      <c r="C46" s="28"/>
    </row>
    <row r="47" s="24" customFormat="1" ht="15" spans="3:3">
      <c r="C47" s="28"/>
    </row>
    <row r="48" s="24" customFormat="1" ht="15" spans="3:3">
      <c r="C48" s="28"/>
    </row>
    <row r="49" s="24" customFormat="1" ht="15" spans="3:3">
      <c r="C49" s="28"/>
    </row>
    <row r="50" s="24" customFormat="1" ht="15" spans="3:3">
      <c r="C50" s="28"/>
    </row>
    <row r="51" s="24" customFormat="1" ht="15" spans="3:3">
      <c r="C51" s="28"/>
    </row>
    <row r="52" s="24" customFormat="1" ht="15" spans="3:3">
      <c r="C52" s="28"/>
    </row>
    <row r="53" s="24" customFormat="1" ht="15" spans="3:3">
      <c r="C53" s="28"/>
    </row>
    <row r="54" s="24" customFormat="1" ht="15" spans="3:3">
      <c r="C54" s="28"/>
    </row>
    <row r="55" s="24" customFormat="1" ht="15" spans="3:3">
      <c r="C55" s="28"/>
    </row>
    <row r="56" s="24" customFormat="1" ht="15" spans="3:3">
      <c r="C56" s="28"/>
    </row>
    <row r="57" s="24" customFormat="1" ht="15" spans="3:3">
      <c r="C57" s="28"/>
    </row>
    <row r="58" s="24" customFormat="1" ht="15" spans="3:3">
      <c r="C58" s="28"/>
    </row>
    <row r="59" s="24" customFormat="1" ht="15" spans="3:3">
      <c r="C59" s="28"/>
    </row>
    <row r="60" s="24" customFormat="1" ht="15" spans="3:3">
      <c r="C60" s="28"/>
    </row>
    <row r="61" s="24" customFormat="1" ht="15" spans="3:3">
      <c r="C61" s="28"/>
    </row>
    <row r="62" s="24" customFormat="1" ht="15" spans="3:3">
      <c r="C62" s="28"/>
    </row>
    <row r="63" s="24" customFormat="1" ht="15" spans="3:3">
      <c r="C63" s="28"/>
    </row>
    <row r="64" s="24" customFormat="1" ht="15" spans="3:3">
      <c r="C64" s="28"/>
    </row>
    <row r="65" s="24" customFormat="1" ht="15" spans="3:3">
      <c r="C65" s="28"/>
    </row>
    <row r="66" s="24" customFormat="1" ht="15" spans="3:3">
      <c r="C66" s="28"/>
    </row>
    <row r="67" s="24" customFormat="1" ht="15" spans="3:3">
      <c r="C67" s="28"/>
    </row>
    <row r="68" s="24" customFormat="1" ht="15" spans="3:3">
      <c r="C68" s="28"/>
    </row>
    <row r="69" s="24" customFormat="1" ht="15" spans="3:3">
      <c r="C69" s="28"/>
    </row>
    <row r="70" s="24" customFormat="1" ht="15" spans="3:3">
      <c r="C70" s="28"/>
    </row>
    <row r="71" s="24" customFormat="1" ht="15" spans="3:3">
      <c r="C71" s="28"/>
    </row>
    <row r="72" s="24" customFormat="1" ht="15" spans="3:3">
      <c r="C72" s="28"/>
    </row>
    <row r="73" s="24" customFormat="1" ht="15" spans="3:3">
      <c r="C73" s="28"/>
    </row>
    <row r="74" s="24" customFormat="1" ht="15" spans="3:3">
      <c r="C74" s="28"/>
    </row>
    <row r="75" s="24" customFormat="1" ht="15" spans="3:3">
      <c r="C75" s="28"/>
    </row>
    <row r="76" s="24" customFormat="1" ht="15" spans="3:3">
      <c r="C76" s="28"/>
    </row>
    <row r="77" s="24" customFormat="1" ht="15" spans="3:3">
      <c r="C77" s="28"/>
    </row>
    <row r="78" s="24" customFormat="1" ht="15" spans="3:3">
      <c r="C78" s="28"/>
    </row>
    <row r="79" s="24" customFormat="1" ht="15" spans="3:3">
      <c r="C79" s="28"/>
    </row>
    <row r="80" s="24" customFormat="1" ht="15" spans="3:3">
      <c r="C80" s="28"/>
    </row>
    <row r="81" s="24" customFormat="1" ht="15" spans="3:3">
      <c r="C81" s="28"/>
    </row>
    <row r="82" s="24" customFormat="1" ht="15" spans="3:3">
      <c r="C82" s="28"/>
    </row>
    <row r="83" s="24" customFormat="1" ht="15" spans="3:3">
      <c r="C83" s="28"/>
    </row>
    <row r="84" s="24" customFormat="1" ht="15" spans="3:3">
      <c r="C84" s="28"/>
    </row>
    <row r="85" s="24" customFormat="1" ht="15" spans="3:3">
      <c r="C85" s="28"/>
    </row>
    <row r="86" s="24" customFormat="1" ht="15" spans="3:3">
      <c r="C86" s="28"/>
    </row>
    <row r="87" s="24" customFormat="1" ht="15" spans="3:3">
      <c r="C87" s="28"/>
    </row>
    <row r="88" s="24" customFormat="1" ht="15" spans="3:3">
      <c r="C88" s="28"/>
    </row>
    <row r="89" s="24" customFormat="1" ht="15" spans="3:3">
      <c r="C89" s="28"/>
    </row>
    <row r="90" s="24" customFormat="1" ht="15" spans="3:3">
      <c r="C90" s="28"/>
    </row>
    <row r="91" s="24" customFormat="1" ht="15" spans="3:3">
      <c r="C91" s="28"/>
    </row>
    <row r="92" s="24" customFormat="1" ht="15" spans="3:3">
      <c r="C92" s="28"/>
    </row>
    <row r="93" s="24" customFormat="1" ht="15" spans="3:3">
      <c r="C93" s="28"/>
    </row>
    <row r="94" s="24" customFormat="1" ht="15" spans="3:3">
      <c r="C94" s="28"/>
    </row>
    <row r="95" s="24" customFormat="1" ht="15" spans="3:3">
      <c r="C95" s="28"/>
    </row>
    <row r="96" s="24" customFormat="1" ht="15" spans="3:3">
      <c r="C96" s="28"/>
    </row>
    <row r="97" s="24" customFormat="1" ht="15" spans="3:3">
      <c r="C97" s="28"/>
    </row>
    <row r="98" s="24" customFormat="1" ht="15" spans="3:3">
      <c r="C98" s="28"/>
    </row>
    <row r="99" s="24" customFormat="1" ht="15" spans="3:3">
      <c r="C99" s="28"/>
    </row>
    <row r="100" s="24" customFormat="1" ht="15" spans="3:3">
      <c r="C100" s="28"/>
    </row>
  </sheetData>
  <mergeCells count="3">
    <mergeCell ref="A2:D2"/>
    <mergeCell ref="A3:B3"/>
    <mergeCell ref="C3:D3"/>
  </mergeCells>
  <pageMargins left="0.786806" right="0.786806" top="0.944444" bottom="0.747917" header="0.314583" footer="0.511806"/>
  <pageSetup paperSize="9" scale="90" firstPageNumber="86" orientation="portrait" useFirstPageNumber="1" horizontalDpi="600" verticalDpi="600"/>
  <headerFooter>
    <oddFooter>&amp;C&amp;"Times New Roman"&amp;12—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55"/>
  <sheetViews>
    <sheetView topLeftCell="A7" workbookViewId="0">
      <selection activeCell="H14" sqref="H14"/>
    </sheetView>
  </sheetViews>
  <sheetFormatPr defaultColWidth="9" defaultRowHeight="15.75" customHeight="1" outlineLevelCol="4"/>
  <cols>
    <col min="1" max="1" width="10.5" style="4" customWidth="1"/>
    <col min="2" max="2" width="35.25" style="4" customWidth="1"/>
    <col min="3" max="3" width="8.875" style="5" customWidth="1"/>
    <col min="4" max="4" width="31.75" style="4" customWidth="1"/>
    <col min="5" max="257" width="9" style="4" customWidth="1"/>
  </cols>
  <sheetData>
    <row r="1" s="1" customFormat="1" ht="30" customHeight="1" spans="1:3">
      <c r="A1" s="4" t="s">
        <v>1033</v>
      </c>
      <c r="B1" s="4"/>
      <c r="C1" s="6"/>
    </row>
    <row r="2" ht="41.25" customHeight="1" spans="1:4">
      <c r="A2" s="7" t="s">
        <v>1034</v>
      </c>
      <c r="B2" s="7"/>
      <c r="C2" s="7"/>
      <c r="D2" s="7"/>
    </row>
    <row r="3" ht="26" customHeight="1" spans="1:4">
      <c r="A3" s="8" t="s">
        <v>982</v>
      </c>
      <c r="B3" s="8"/>
      <c r="C3" s="9"/>
      <c r="D3" s="10" t="s">
        <v>996</v>
      </c>
    </row>
    <row r="4" s="2" customFormat="1" ht="22" customHeight="1" spans="1:5">
      <c r="A4" s="11" t="s">
        <v>1035</v>
      </c>
      <c r="B4" s="12" t="s">
        <v>1036</v>
      </c>
      <c r="C4" s="12" t="s">
        <v>1037</v>
      </c>
      <c r="D4" s="11" t="s">
        <v>1038</v>
      </c>
      <c r="E4" s="13"/>
    </row>
    <row r="5" s="3" customFormat="1" ht="24" customHeight="1" spans="1:4">
      <c r="A5" s="14"/>
      <c r="B5" s="15" t="s">
        <v>1039</v>
      </c>
      <c r="C5" s="16">
        <v>4240.37</v>
      </c>
      <c r="D5" s="17"/>
    </row>
    <row r="6" s="1" customFormat="1" ht="27" customHeight="1" spans="1:4">
      <c r="A6" s="14">
        <v>208</v>
      </c>
      <c r="B6" s="14" t="s">
        <v>1040</v>
      </c>
      <c r="C6" s="18"/>
      <c r="D6" s="19"/>
    </row>
    <row r="7" s="1" customFormat="1" ht="27" customHeight="1" spans="1:4">
      <c r="A7" s="14">
        <v>20804</v>
      </c>
      <c r="B7" s="14" t="s">
        <v>1041</v>
      </c>
      <c r="C7" s="18"/>
      <c r="D7" s="17"/>
    </row>
    <row r="8" s="1" customFormat="1" ht="27" customHeight="1" spans="1:4">
      <c r="A8" s="14">
        <v>2080451</v>
      </c>
      <c r="B8" s="14" t="s">
        <v>1042</v>
      </c>
      <c r="C8" s="18"/>
      <c r="D8" s="17"/>
    </row>
    <row r="9" s="1" customFormat="1" ht="27" customHeight="1" spans="1:4">
      <c r="A9" s="14">
        <v>223</v>
      </c>
      <c r="B9" s="20" t="s">
        <v>998</v>
      </c>
      <c r="C9" s="16">
        <v>4240.37</v>
      </c>
      <c r="D9" s="17"/>
    </row>
    <row r="10" s="1" customFormat="1" ht="27" customHeight="1" spans="1:4">
      <c r="A10" s="14">
        <v>22301</v>
      </c>
      <c r="B10" s="14" t="s">
        <v>1043</v>
      </c>
      <c r="C10" s="18">
        <v>35</v>
      </c>
      <c r="D10" s="21"/>
    </row>
    <row r="11" s="1" customFormat="1" ht="27" customHeight="1" spans="1:4">
      <c r="A11" s="14" t="s">
        <v>1044</v>
      </c>
      <c r="B11" s="14" t="s">
        <v>1045</v>
      </c>
      <c r="C11" s="18">
        <v>10</v>
      </c>
      <c r="D11" s="21"/>
    </row>
    <row r="12" s="3" customFormat="1" ht="40" customHeight="1" spans="1:4">
      <c r="A12" s="14" t="s">
        <v>1046</v>
      </c>
      <c r="B12" s="14" t="s">
        <v>1047</v>
      </c>
      <c r="C12" s="18">
        <v>25</v>
      </c>
      <c r="D12" s="21" t="s">
        <v>1048</v>
      </c>
    </row>
    <row r="13" s="3" customFormat="1" ht="29" customHeight="1" spans="1:4">
      <c r="A13" s="14">
        <v>22399</v>
      </c>
      <c r="B13" s="14" t="s">
        <v>1049</v>
      </c>
      <c r="C13" s="18">
        <v>4205.37</v>
      </c>
      <c r="D13" s="17"/>
    </row>
    <row r="14" s="3" customFormat="1" ht="201" customHeight="1" spans="1:4">
      <c r="A14" s="14" t="s">
        <v>1050</v>
      </c>
      <c r="B14" s="14" t="s">
        <v>1051</v>
      </c>
      <c r="C14" s="18">
        <v>4205.37</v>
      </c>
      <c r="D14" s="17" t="s">
        <v>1052</v>
      </c>
    </row>
    <row r="15" s="3" customFormat="1" ht="24" customHeight="1" spans="1:4">
      <c r="A15" s="14" t="s">
        <v>999</v>
      </c>
      <c r="B15" s="22" t="s">
        <v>1053</v>
      </c>
      <c r="C15" s="16">
        <f t="shared" ref="C15:C16" si="0">XFD16</f>
        <v>0</v>
      </c>
      <c r="D15" s="17"/>
    </row>
    <row r="16" s="1" customFormat="1" ht="45" customHeight="1" spans="1:4">
      <c r="A16" s="14" t="s">
        <v>1000</v>
      </c>
      <c r="B16" s="14" t="s">
        <v>1054</v>
      </c>
      <c r="C16" s="18">
        <f t="shared" si="0"/>
        <v>0</v>
      </c>
      <c r="D16" s="21"/>
    </row>
    <row r="17" s="3" customFormat="1" ht="117" customHeight="1" spans="1:4">
      <c r="A17" s="14" t="s">
        <v>1055</v>
      </c>
      <c r="B17" s="14" t="s">
        <v>1056</v>
      </c>
      <c r="C17" s="18">
        <v>1968.3</v>
      </c>
      <c r="D17" s="19" t="s">
        <v>1057</v>
      </c>
    </row>
    <row r="18" s="3" customFormat="1" ht="33" customHeight="1" spans="1:4">
      <c r="A18" s="19"/>
      <c r="B18" s="23" t="s">
        <v>1058</v>
      </c>
      <c r="C18" s="16">
        <f>XFD5+XFD15</f>
        <v>0</v>
      </c>
      <c r="D18" s="19"/>
    </row>
    <row r="19" s="3" customFormat="1" ht="12.75" spans="3:3">
      <c r="C19" s="13"/>
    </row>
    <row r="20" s="3" customFormat="1" ht="12.75" spans="3:3">
      <c r="C20" s="13"/>
    </row>
    <row r="21" s="3" customFormat="1" ht="12.75" spans="3:3">
      <c r="C21" s="13"/>
    </row>
    <row r="22" s="3" customFormat="1" ht="12.75" spans="3:3">
      <c r="C22" s="13"/>
    </row>
    <row r="23" s="3" customFormat="1" ht="12.75" spans="3:3">
      <c r="C23" s="13"/>
    </row>
    <row r="24" s="3" customFormat="1" ht="12.75" spans="3:3">
      <c r="C24" s="13"/>
    </row>
    <row r="25" s="3" customFormat="1" ht="12.75" spans="3:3">
      <c r="C25" s="13"/>
    </row>
    <row r="26" s="3" customFormat="1" ht="12.75" spans="3:3">
      <c r="C26" s="13"/>
    </row>
    <row r="27" s="3" customFormat="1" ht="12.75" spans="3:3">
      <c r="C27" s="13"/>
    </row>
    <row r="28" s="3" customFormat="1" ht="12.75" spans="3:3">
      <c r="C28" s="13"/>
    </row>
    <row r="29" s="3" customFormat="1" ht="12.75" spans="3:3">
      <c r="C29" s="13"/>
    </row>
    <row r="30" s="3" customFormat="1" ht="12.75" spans="3:3">
      <c r="C30" s="13"/>
    </row>
    <row r="31" s="3" customFormat="1" ht="12.75" spans="3:3">
      <c r="C31" s="13"/>
    </row>
    <row r="32" s="3" customFormat="1" ht="12.75" spans="3:3">
      <c r="C32" s="13"/>
    </row>
    <row r="33" s="3" customFormat="1" ht="12.75" spans="3:3">
      <c r="C33" s="13"/>
    </row>
    <row r="34" s="3" customFormat="1" ht="12.75" spans="3:3">
      <c r="C34" s="13"/>
    </row>
    <row r="35" s="3" customFormat="1" ht="12.75" spans="3:3">
      <c r="C35" s="13"/>
    </row>
    <row r="36" s="3" customFormat="1" ht="12.75" spans="3:3">
      <c r="C36" s="13"/>
    </row>
    <row r="37" s="3" customFormat="1" ht="12.75" spans="3:3">
      <c r="C37" s="13"/>
    </row>
    <row r="38" s="3" customFormat="1" ht="12.75" spans="3:3">
      <c r="C38" s="13"/>
    </row>
    <row r="39" s="3" customFormat="1" ht="12.75" spans="3:3">
      <c r="C39" s="13"/>
    </row>
    <row r="40" s="3" customFormat="1" ht="12.75" spans="3:3">
      <c r="C40" s="13"/>
    </row>
    <row r="41" s="3" customFormat="1" ht="12.75" spans="3:3">
      <c r="C41" s="13"/>
    </row>
    <row r="42" s="3" customFormat="1" ht="12.75" spans="3:3">
      <c r="C42" s="13"/>
    </row>
    <row r="43" s="3" customFormat="1" ht="12.75" spans="3:3">
      <c r="C43" s="13"/>
    </row>
    <row r="44" s="3" customFormat="1" ht="12.75" spans="3:3">
      <c r="C44" s="13"/>
    </row>
    <row r="45" s="3" customFormat="1" ht="12.75" spans="3:3">
      <c r="C45" s="13"/>
    </row>
    <row r="46" s="3" customFormat="1" ht="12.75" spans="3:3">
      <c r="C46" s="13"/>
    </row>
    <row r="47" s="3" customFormat="1" ht="12.75" spans="3:3">
      <c r="C47" s="13"/>
    </row>
    <row r="48" s="3" customFormat="1" ht="12.75" spans="3:3">
      <c r="C48" s="13"/>
    </row>
    <row r="49" s="3" customFormat="1" ht="12.75" spans="3:3">
      <c r="C49" s="13"/>
    </row>
    <row r="50" s="3" customFormat="1" ht="12.75" spans="3:3">
      <c r="C50" s="13"/>
    </row>
    <row r="51" s="3" customFormat="1" ht="12.75" spans="3:3">
      <c r="C51" s="13"/>
    </row>
    <row r="52" s="3" customFormat="1" ht="12.75" spans="3:3">
      <c r="C52" s="13"/>
    </row>
    <row r="53" s="3" customFormat="1" ht="12.75" spans="3:3">
      <c r="C53" s="13"/>
    </row>
    <row r="54" s="3" customFormat="1" ht="12.75" spans="3:3">
      <c r="C54" s="13"/>
    </row>
    <row r="55" s="3" customFormat="1" ht="12.75" spans="3:3">
      <c r="C55" s="13"/>
    </row>
    <row r="56" s="3" customFormat="1" ht="12.75" spans="3:3">
      <c r="C56" s="13"/>
    </row>
    <row r="57" s="3" customFormat="1" ht="12.75" spans="3:3">
      <c r="C57" s="13"/>
    </row>
    <row r="58" s="3" customFormat="1" ht="12.75" spans="3:3">
      <c r="C58" s="13"/>
    </row>
    <row r="59" s="3" customFormat="1" ht="12.75" spans="3:3">
      <c r="C59" s="13"/>
    </row>
    <row r="60" s="3" customFormat="1" ht="12.75" spans="3:3">
      <c r="C60" s="13"/>
    </row>
    <row r="61" s="3" customFormat="1" ht="12.75" spans="3:3">
      <c r="C61" s="13"/>
    </row>
    <row r="62" s="3" customFormat="1" ht="12.75" spans="3:3">
      <c r="C62" s="13"/>
    </row>
    <row r="63" s="3" customFormat="1" ht="12.75" spans="3:3">
      <c r="C63" s="13"/>
    </row>
    <row r="64" s="3" customFormat="1" ht="12.75" spans="3:3">
      <c r="C64" s="13"/>
    </row>
    <row r="65" s="3" customFormat="1" ht="12.75" spans="3:3">
      <c r="C65" s="13"/>
    </row>
    <row r="66" s="3" customFormat="1" ht="12.75" spans="3:3">
      <c r="C66" s="13"/>
    </row>
    <row r="67" s="3" customFormat="1" ht="12.75" spans="3:3">
      <c r="C67" s="13"/>
    </row>
    <row r="68" s="3" customFormat="1" ht="12.75" spans="3:3">
      <c r="C68" s="13"/>
    </row>
    <row r="69" s="3" customFormat="1" ht="12.75" spans="3:3">
      <c r="C69" s="13"/>
    </row>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4" customFormat="1"/>
    <row r="130" s="4" customFormat="1"/>
    <row r="131" s="4" customFormat="1"/>
    <row r="132" s="4" customFormat="1"/>
    <row r="133" s="4" customFormat="1"/>
    <row r="134" s="4" customFormat="1"/>
    <row r="135" s="4" customFormat="1"/>
    <row r="136" s="4" customFormat="1"/>
    <row r="137" s="4" customFormat="1"/>
    <row r="138" s="4" customFormat="1"/>
    <row r="139" s="4" customFormat="1"/>
    <row r="140" s="4" customFormat="1"/>
    <row r="141" s="4" customFormat="1"/>
    <row r="142" s="4" customFormat="1"/>
    <row r="143" s="4" customFormat="1"/>
    <row r="144" s="4" customFormat="1"/>
    <row r="145" s="4" customFormat="1"/>
    <row r="146" s="4" customFormat="1"/>
    <row r="147" s="4" customFormat="1"/>
    <row r="148" s="4" customFormat="1"/>
    <row r="149" s="4" customFormat="1"/>
    <row r="150" s="4" customFormat="1"/>
    <row r="151" s="4" customFormat="1"/>
    <row r="152" s="4" customFormat="1"/>
    <row r="153" s="4" customFormat="1"/>
    <row r="154" s="4" customFormat="1"/>
    <row r="155" s="4" customFormat="1"/>
  </sheetData>
  <mergeCells count="2">
    <mergeCell ref="A2:D2"/>
    <mergeCell ref="A3:B3"/>
  </mergeCells>
  <pageMargins left="0.786806" right="0.786806" top="0.944444" bottom="0.747917" header="0.314583" footer="0.511806"/>
  <pageSetup paperSize="9" scale="90" firstPageNumber="87" orientation="portrait" useFirstPageNumber="1" horizontalDpi="600" verticalDpi="600"/>
  <headerFooter>
    <oddFooter>&amp;C&amp;"Times New Roman"&amp;12—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28"/>
  <sheetViews>
    <sheetView showZeros="0" workbookViewId="0">
      <selection activeCell="F31" sqref="F31"/>
    </sheetView>
  </sheetViews>
  <sheetFormatPr defaultColWidth="9" defaultRowHeight="15.75" customHeight="1" outlineLevelCol="4"/>
  <cols>
    <col min="1" max="1" width="11.25" style="86" customWidth="1"/>
    <col min="2" max="2" width="46.5" style="86" customWidth="1"/>
    <col min="3" max="3" width="13.25" style="275" customWidth="1"/>
    <col min="4" max="4" width="15" style="86" customWidth="1"/>
    <col min="5" max="256" width="9" style="86" customWidth="1"/>
  </cols>
  <sheetData>
    <row r="1" ht="23.25" customHeight="1" spans="1:1">
      <c r="A1" s="86" t="s">
        <v>81</v>
      </c>
    </row>
    <row r="2" ht="27.75" customHeight="1" spans="1:4">
      <c r="A2" s="110" t="s">
        <v>82</v>
      </c>
      <c r="B2" s="110"/>
      <c r="C2" s="110"/>
      <c r="D2" s="110"/>
    </row>
    <row r="3" s="73" customFormat="1" ht="23.25" customHeight="1" spans="2:4">
      <c r="B3" s="185"/>
      <c r="C3" s="276" t="s">
        <v>2</v>
      </c>
      <c r="D3" s="276"/>
    </row>
    <row r="4" s="73" customFormat="1" ht="18" customHeight="1" spans="1:4">
      <c r="A4" s="114" t="s">
        <v>83</v>
      </c>
      <c r="B4" s="112" t="s">
        <v>84</v>
      </c>
      <c r="C4" s="112" t="s">
        <v>5</v>
      </c>
      <c r="D4" s="201" t="s">
        <v>6</v>
      </c>
    </row>
    <row r="5" s="232" customFormat="1" ht="18" customHeight="1" spans="1:4">
      <c r="A5" s="277"/>
      <c r="B5" s="278" t="s">
        <v>85</v>
      </c>
      <c r="C5" s="279">
        <f>XFD6+XFD22</f>
        <v>0</v>
      </c>
      <c r="D5" s="280"/>
    </row>
    <row r="6" s="73" customFormat="1" ht="18" customHeight="1" spans="1:4">
      <c r="A6" s="70">
        <v>101</v>
      </c>
      <c r="B6" s="70" t="s">
        <v>86</v>
      </c>
      <c r="C6" s="81">
        <f>SUM(XFD7:XFD21)</f>
        <v>0</v>
      </c>
      <c r="D6" s="281"/>
    </row>
    <row r="7" s="73" customFormat="1" ht="18" customHeight="1" spans="1:4">
      <c r="A7" s="70">
        <v>10101</v>
      </c>
      <c r="B7" s="70" t="s">
        <v>87</v>
      </c>
      <c r="C7" s="81">
        <v>43256</v>
      </c>
      <c r="D7" s="281"/>
    </row>
    <row r="8" s="73" customFormat="1" ht="16" customHeight="1" spans="1:4">
      <c r="A8" s="70">
        <v>10104</v>
      </c>
      <c r="B8" s="70" t="s">
        <v>88</v>
      </c>
      <c r="C8" s="81">
        <v>16815</v>
      </c>
      <c r="D8" s="281"/>
    </row>
    <row r="9" s="73" customFormat="1" ht="16" customHeight="1" spans="1:4">
      <c r="A9" s="70">
        <v>10106</v>
      </c>
      <c r="B9" s="70" t="s">
        <v>89</v>
      </c>
      <c r="C9" s="81">
        <v>4671</v>
      </c>
      <c r="D9" s="281"/>
    </row>
    <row r="10" s="73" customFormat="1" ht="16" customHeight="1" spans="1:4">
      <c r="A10" s="70">
        <v>10107</v>
      </c>
      <c r="B10" s="70" t="s">
        <v>90</v>
      </c>
      <c r="C10" s="81">
        <v>197</v>
      </c>
      <c r="D10" s="281"/>
    </row>
    <row r="11" s="73" customFormat="1" ht="16" customHeight="1" spans="1:4">
      <c r="A11" s="70">
        <v>10109</v>
      </c>
      <c r="B11" s="70" t="s">
        <v>91</v>
      </c>
      <c r="C11" s="81">
        <v>8102</v>
      </c>
      <c r="D11" s="281"/>
    </row>
    <row r="12" s="73" customFormat="1" ht="16" customHeight="1" spans="1:4">
      <c r="A12" s="70">
        <v>10110</v>
      </c>
      <c r="B12" s="70" t="s">
        <v>92</v>
      </c>
      <c r="C12" s="81">
        <v>4732</v>
      </c>
      <c r="D12" s="281"/>
    </row>
    <row r="13" s="73" customFormat="1" ht="16" customHeight="1" spans="1:4">
      <c r="A13" s="70">
        <v>10111</v>
      </c>
      <c r="B13" s="70" t="s">
        <v>93</v>
      </c>
      <c r="C13" s="81">
        <v>2274</v>
      </c>
      <c r="D13" s="281"/>
    </row>
    <row r="14" s="73" customFormat="1" ht="16" customHeight="1" spans="1:4">
      <c r="A14" s="70">
        <v>10112</v>
      </c>
      <c r="B14" s="70" t="s">
        <v>94</v>
      </c>
      <c r="C14" s="81">
        <v>3055</v>
      </c>
      <c r="D14" s="281"/>
    </row>
    <row r="15" s="73" customFormat="1" ht="16" customHeight="1" spans="1:4">
      <c r="A15" s="70">
        <v>10113</v>
      </c>
      <c r="B15" s="70" t="s">
        <v>95</v>
      </c>
      <c r="C15" s="81">
        <v>8362</v>
      </c>
      <c r="D15" s="281"/>
    </row>
    <row r="16" s="73" customFormat="1" ht="16" customHeight="1" spans="1:4">
      <c r="A16" s="70">
        <v>10114</v>
      </c>
      <c r="B16" s="70" t="s">
        <v>96</v>
      </c>
      <c r="C16" s="81">
        <v>3047</v>
      </c>
      <c r="D16" s="281"/>
    </row>
    <row r="17" s="73" customFormat="1" ht="16" customHeight="1" spans="1:4">
      <c r="A17" s="70">
        <v>10118</v>
      </c>
      <c r="B17" s="70" t="s">
        <v>97</v>
      </c>
      <c r="C17" s="81">
        <v>2736</v>
      </c>
      <c r="D17" s="281"/>
    </row>
    <row r="18" s="73" customFormat="1" ht="16" customHeight="1" spans="1:4">
      <c r="A18" s="70">
        <v>10119</v>
      </c>
      <c r="B18" s="70" t="s">
        <v>98</v>
      </c>
      <c r="C18" s="81">
        <v>5116</v>
      </c>
      <c r="D18" s="281"/>
    </row>
    <row r="19" s="73" customFormat="1" ht="16" customHeight="1" spans="1:4">
      <c r="A19" s="70">
        <v>10120</v>
      </c>
      <c r="B19" s="70" t="s">
        <v>99</v>
      </c>
      <c r="C19" s="81"/>
      <c r="D19" s="281"/>
    </row>
    <row r="20" s="73" customFormat="1" ht="16" customHeight="1" spans="1:4">
      <c r="A20" s="70">
        <v>10121</v>
      </c>
      <c r="B20" s="70" t="s">
        <v>100</v>
      </c>
      <c r="C20" s="81">
        <v>345</v>
      </c>
      <c r="D20" s="281"/>
    </row>
    <row r="21" s="73" customFormat="1" ht="16" customHeight="1" spans="1:4">
      <c r="A21" s="70">
        <v>10199</v>
      </c>
      <c r="B21" s="70" t="s">
        <v>101</v>
      </c>
      <c r="C21" s="81">
        <v>166</v>
      </c>
      <c r="D21" s="281"/>
    </row>
    <row r="22" s="73" customFormat="1" ht="16" customHeight="1" spans="1:4">
      <c r="A22" s="70">
        <v>103</v>
      </c>
      <c r="B22" s="70" t="s">
        <v>102</v>
      </c>
      <c r="C22" s="81">
        <f>SUM(XFD23:XFD30)</f>
        <v>0</v>
      </c>
      <c r="D22" s="281"/>
    </row>
    <row r="23" s="73" customFormat="1" ht="16" customHeight="1" spans="1:4">
      <c r="A23" s="70">
        <v>10302</v>
      </c>
      <c r="B23" s="70" t="s">
        <v>103</v>
      </c>
      <c r="C23" s="81">
        <v>4858</v>
      </c>
      <c r="D23" s="281"/>
    </row>
    <row r="24" s="73" customFormat="1" ht="16" customHeight="1" spans="1:4">
      <c r="A24" s="70">
        <v>10304</v>
      </c>
      <c r="B24" s="70" t="s">
        <v>104</v>
      </c>
      <c r="C24" s="81">
        <v>8096</v>
      </c>
      <c r="D24" s="281"/>
    </row>
    <row r="25" s="73" customFormat="1" ht="16" customHeight="1" spans="1:4">
      <c r="A25" s="70">
        <v>10305</v>
      </c>
      <c r="B25" s="70" t="s">
        <v>105</v>
      </c>
      <c r="C25" s="81">
        <v>26157</v>
      </c>
      <c r="D25" s="281"/>
    </row>
    <row r="26" s="73" customFormat="1" ht="16" customHeight="1" spans="1:4">
      <c r="A26" s="70">
        <v>10306</v>
      </c>
      <c r="B26" s="70" t="s">
        <v>106</v>
      </c>
      <c r="C26" s="81">
        <v>0</v>
      </c>
      <c r="D26" s="281"/>
    </row>
    <row r="27" s="73" customFormat="1" ht="16" customHeight="1" spans="1:4">
      <c r="A27" s="70">
        <v>10307</v>
      </c>
      <c r="B27" s="70" t="s">
        <v>107</v>
      </c>
      <c r="C27" s="81">
        <v>11849</v>
      </c>
      <c r="D27" s="281"/>
    </row>
    <row r="28" s="73" customFormat="1" ht="16" customHeight="1" spans="1:4">
      <c r="A28" s="70">
        <v>10308</v>
      </c>
      <c r="B28" s="70" t="s">
        <v>108</v>
      </c>
      <c r="C28" s="81">
        <v>4</v>
      </c>
      <c r="D28" s="281"/>
    </row>
    <row r="29" s="73" customFormat="1" ht="16" customHeight="1" spans="1:4">
      <c r="A29" s="70">
        <v>10309</v>
      </c>
      <c r="B29" s="70" t="s">
        <v>109</v>
      </c>
      <c r="C29" s="81">
        <v>4865</v>
      </c>
      <c r="D29" s="281"/>
    </row>
    <row r="30" s="73" customFormat="1" ht="16" customHeight="1" spans="1:4">
      <c r="A30" s="70">
        <v>10399</v>
      </c>
      <c r="B30" s="70" t="s">
        <v>110</v>
      </c>
      <c r="C30" s="81">
        <v>799</v>
      </c>
      <c r="D30" s="281"/>
    </row>
    <row r="31" s="73" customFormat="1" ht="18" customHeight="1" spans="1:4">
      <c r="A31" s="70">
        <v>110</v>
      </c>
      <c r="B31" s="70" t="s">
        <v>111</v>
      </c>
      <c r="C31" s="81">
        <f>XFD32+XFD34+XFD69+XFD91+XFD94+XFD96+XFD102+XFD108</f>
        <v>0</v>
      </c>
      <c r="D31" s="281"/>
    </row>
    <row r="32" s="73" customFormat="1" ht="18" customHeight="1" spans="1:4">
      <c r="A32" s="70">
        <v>11001</v>
      </c>
      <c r="B32" s="92" t="s">
        <v>34</v>
      </c>
      <c r="C32" s="81">
        <f>SUM(XFD33)</f>
        <v>0</v>
      </c>
      <c r="D32" s="281"/>
    </row>
    <row r="33" s="73" customFormat="1" ht="18" customHeight="1" spans="1:4">
      <c r="A33" s="70">
        <v>1100199</v>
      </c>
      <c r="B33" s="92" t="s">
        <v>112</v>
      </c>
      <c r="C33" s="81">
        <v>19067</v>
      </c>
      <c r="D33" s="281"/>
    </row>
    <row r="34" s="73" customFormat="1" ht="18" customHeight="1" spans="1:4">
      <c r="A34" s="70">
        <v>11002</v>
      </c>
      <c r="B34" s="92" t="s">
        <v>35</v>
      </c>
      <c r="C34" s="81">
        <f>SUM(XFD35:XFD68)</f>
        <v>0</v>
      </c>
      <c r="D34" s="281"/>
    </row>
    <row r="35" s="73" customFormat="1" ht="18" customHeight="1" spans="1:4">
      <c r="A35" s="70">
        <v>1100201</v>
      </c>
      <c r="B35" s="92" t="s">
        <v>113</v>
      </c>
      <c r="C35" s="81"/>
      <c r="D35" s="281"/>
    </row>
    <row r="36" s="73" customFormat="1" ht="18" customHeight="1" spans="1:4">
      <c r="A36" s="70">
        <v>1100202</v>
      </c>
      <c r="B36" s="92" t="s">
        <v>114</v>
      </c>
      <c r="C36" s="81">
        <v>19126</v>
      </c>
      <c r="D36" s="281"/>
    </row>
    <row r="37" s="73" customFormat="1" ht="18" customHeight="1" spans="1:4">
      <c r="A37" s="70">
        <v>1100207</v>
      </c>
      <c r="B37" s="92" t="s">
        <v>115</v>
      </c>
      <c r="C37" s="81">
        <v>13628</v>
      </c>
      <c r="D37" s="281"/>
    </row>
    <row r="38" s="73" customFormat="1" ht="18" customHeight="1" spans="1:5">
      <c r="A38" s="70">
        <v>1100208</v>
      </c>
      <c r="B38" s="92" t="s">
        <v>116</v>
      </c>
      <c r="C38" s="81">
        <v>-9794</v>
      </c>
      <c r="D38" s="281"/>
      <c r="E38" s="282" t="s">
        <v>117</v>
      </c>
    </row>
    <row r="39" s="73" customFormat="1" ht="18" customHeight="1" spans="1:4">
      <c r="A39" s="70">
        <v>1100220</v>
      </c>
      <c r="B39" s="92" t="s">
        <v>118</v>
      </c>
      <c r="C39" s="81"/>
      <c r="D39" s="281"/>
    </row>
    <row r="40" s="73" customFormat="1" ht="18" customHeight="1" spans="1:4">
      <c r="A40" s="70">
        <v>1100221</v>
      </c>
      <c r="B40" s="92" t="s">
        <v>119</v>
      </c>
      <c r="C40" s="81"/>
      <c r="D40" s="281"/>
    </row>
    <row r="41" s="73" customFormat="1" ht="18" customHeight="1" spans="1:4">
      <c r="A41" s="70">
        <v>1100222</v>
      </c>
      <c r="B41" s="92" t="s">
        <v>120</v>
      </c>
      <c r="C41" s="81"/>
      <c r="D41" s="281"/>
    </row>
    <row r="42" s="73" customFormat="1" ht="18" customHeight="1" spans="1:4">
      <c r="A42" s="70">
        <v>1100225</v>
      </c>
      <c r="B42" s="92" t="s">
        <v>121</v>
      </c>
      <c r="C42" s="81"/>
      <c r="D42" s="281"/>
    </row>
    <row r="43" s="73" customFormat="1" ht="18" customHeight="1" spans="1:4">
      <c r="A43" s="70">
        <v>1100226</v>
      </c>
      <c r="B43" s="92" t="s">
        <v>122</v>
      </c>
      <c r="C43" s="81"/>
      <c r="D43" s="281"/>
    </row>
    <row r="44" s="73" customFormat="1" ht="18" customHeight="1" spans="1:4">
      <c r="A44" s="70">
        <v>1100227</v>
      </c>
      <c r="B44" s="92" t="s">
        <v>123</v>
      </c>
      <c r="C44" s="116">
        <v>18068</v>
      </c>
      <c r="D44" s="281"/>
    </row>
    <row r="45" s="73" customFormat="1" ht="18" customHeight="1" spans="1:4">
      <c r="A45" s="70">
        <v>1100228</v>
      </c>
      <c r="B45" s="92" t="s">
        <v>124</v>
      </c>
      <c r="C45" s="81"/>
      <c r="D45" s="281"/>
    </row>
    <row r="46" s="73" customFormat="1" ht="18" customHeight="1" spans="1:4">
      <c r="A46" s="70" t="s">
        <v>125</v>
      </c>
      <c r="B46" s="92" t="s">
        <v>126</v>
      </c>
      <c r="C46" s="81"/>
      <c r="D46" s="281"/>
    </row>
    <row r="47" s="73" customFormat="1" ht="18" customHeight="1" spans="1:4">
      <c r="A47" s="70">
        <v>1100241</v>
      </c>
      <c r="B47" s="92" t="s">
        <v>127</v>
      </c>
      <c r="C47" s="81"/>
      <c r="D47" s="281"/>
    </row>
    <row r="48" s="73" customFormat="1" ht="18" customHeight="1" spans="1:4">
      <c r="A48" s="70">
        <v>1100242</v>
      </c>
      <c r="B48" s="92" t="s">
        <v>128</v>
      </c>
      <c r="C48" s="81"/>
      <c r="D48" s="281"/>
    </row>
    <row r="49" s="73" customFormat="1" ht="18" customHeight="1" spans="1:4">
      <c r="A49" s="70">
        <v>1100243</v>
      </c>
      <c r="B49" s="92" t="s">
        <v>129</v>
      </c>
      <c r="C49" s="81"/>
      <c r="D49" s="281"/>
    </row>
    <row r="50" s="73" customFormat="1" ht="18" customHeight="1" spans="1:4">
      <c r="A50" s="70">
        <v>1100244</v>
      </c>
      <c r="B50" s="92" t="s">
        <v>130</v>
      </c>
      <c r="C50" s="81">
        <v>160</v>
      </c>
      <c r="D50" s="281"/>
    </row>
    <row r="51" s="73" customFormat="1" ht="18" customHeight="1" spans="1:4">
      <c r="A51" s="70">
        <v>1100245</v>
      </c>
      <c r="B51" s="92" t="s">
        <v>131</v>
      </c>
      <c r="C51" s="81">
        <v>1979</v>
      </c>
      <c r="D51" s="281"/>
    </row>
    <row r="52" s="73" customFormat="1" ht="18" customHeight="1" spans="1:4">
      <c r="A52" s="70">
        <v>1100246</v>
      </c>
      <c r="B52" s="92" t="s">
        <v>132</v>
      </c>
      <c r="C52" s="81"/>
      <c r="D52" s="281"/>
    </row>
    <row r="53" s="73" customFormat="1" ht="18" customHeight="1" spans="1:4">
      <c r="A53" s="70">
        <v>1100247</v>
      </c>
      <c r="B53" s="92" t="s">
        <v>133</v>
      </c>
      <c r="C53" s="81">
        <v>502</v>
      </c>
      <c r="D53" s="281"/>
    </row>
    <row r="54" s="73" customFormat="1" ht="18" customHeight="1" spans="1:4">
      <c r="A54" s="70">
        <v>1100248</v>
      </c>
      <c r="B54" s="92" t="s">
        <v>134</v>
      </c>
      <c r="C54" s="81">
        <v>4278</v>
      </c>
      <c r="D54" s="281"/>
    </row>
    <row r="55" s="73" customFormat="1" ht="18" customHeight="1" spans="1:4">
      <c r="A55" s="70">
        <v>1100249</v>
      </c>
      <c r="B55" s="92" t="s">
        <v>135</v>
      </c>
      <c r="C55" s="81">
        <f>56850+3906</f>
        <v>60756</v>
      </c>
      <c r="D55" s="281"/>
    </row>
    <row r="56" s="73" customFormat="1" ht="18" customHeight="1" spans="1:4">
      <c r="A56" s="70">
        <v>1100250</v>
      </c>
      <c r="B56" s="92" t="s">
        <v>136</v>
      </c>
      <c r="C56" s="81">
        <v>15165</v>
      </c>
      <c r="D56" s="281"/>
    </row>
    <row r="57" s="73" customFormat="1" ht="18" customHeight="1" spans="1:4">
      <c r="A57" s="70">
        <v>1100251</v>
      </c>
      <c r="B57" s="92" t="s">
        <v>137</v>
      </c>
      <c r="C57" s="81"/>
      <c r="D57" s="281"/>
    </row>
    <row r="58" s="73" customFormat="1" ht="18" customHeight="1" spans="1:4">
      <c r="A58" s="70">
        <v>1100252</v>
      </c>
      <c r="B58" s="92" t="s">
        <v>138</v>
      </c>
      <c r="C58" s="81">
        <v>2136</v>
      </c>
      <c r="D58" s="281"/>
    </row>
    <row r="59" s="73" customFormat="1" ht="18" customHeight="1" spans="1:4">
      <c r="A59" s="70">
        <v>1100253</v>
      </c>
      <c r="B59" s="92" t="s">
        <v>139</v>
      </c>
      <c r="C59" s="81">
        <v>4826</v>
      </c>
      <c r="D59" s="281"/>
    </row>
    <row r="60" s="73" customFormat="1" ht="19" customHeight="1" spans="1:4">
      <c r="A60" s="70">
        <v>1100254</v>
      </c>
      <c r="B60" s="92" t="s">
        <v>140</v>
      </c>
      <c r="C60" s="81"/>
      <c r="D60" s="281"/>
    </row>
    <row r="61" s="73" customFormat="1" ht="18" customHeight="1" spans="1:4">
      <c r="A61" s="70">
        <v>1100255</v>
      </c>
      <c r="B61" s="92" t="s">
        <v>141</v>
      </c>
      <c r="C61" s="81"/>
      <c r="D61" s="281"/>
    </row>
    <row r="62" s="73" customFormat="1" ht="18" customHeight="1" spans="1:4">
      <c r="A62" s="70">
        <v>1100256</v>
      </c>
      <c r="B62" s="92" t="s">
        <v>142</v>
      </c>
      <c r="C62" s="81"/>
      <c r="D62" s="281"/>
    </row>
    <row r="63" s="73" customFormat="1" ht="20" customHeight="1" spans="1:4">
      <c r="A63" s="70">
        <v>1100257</v>
      </c>
      <c r="B63" s="92" t="s">
        <v>143</v>
      </c>
      <c r="C63" s="81"/>
      <c r="D63" s="281"/>
    </row>
    <row r="64" s="73" customFormat="1" ht="18" customHeight="1" spans="1:4">
      <c r="A64" s="70">
        <v>1100258</v>
      </c>
      <c r="B64" s="92" t="s">
        <v>144</v>
      </c>
      <c r="C64" s="81">
        <v>657</v>
      </c>
      <c r="D64" s="281"/>
    </row>
    <row r="65" s="73" customFormat="1" ht="18" customHeight="1" spans="1:4">
      <c r="A65" s="70">
        <v>1100259</v>
      </c>
      <c r="B65" s="92" t="s">
        <v>145</v>
      </c>
      <c r="C65" s="81"/>
      <c r="D65" s="281"/>
    </row>
    <row r="66" s="73" customFormat="1" ht="24" customHeight="1" spans="1:4">
      <c r="A66" s="70">
        <v>1100260</v>
      </c>
      <c r="B66" s="92" t="s">
        <v>146</v>
      </c>
      <c r="C66" s="81"/>
      <c r="D66" s="281"/>
    </row>
    <row r="67" s="73" customFormat="1" ht="18" customHeight="1" spans="1:4">
      <c r="A67" s="70">
        <v>1100269</v>
      </c>
      <c r="B67" s="92" t="s">
        <v>147</v>
      </c>
      <c r="C67" s="81"/>
      <c r="D67" s="281"/>
    </row>
    <row r="68" s="73" customFormat="1" ht="18" customHeight="1" spans="1:4">
      <c r="A68" s="70">
        <v>1100299</v>
      </c>
      <c r="B68" s="92" t="s">
        <v>148</v>
      </c>
      <c r="C68" s="81">
        <f>15481-3906</f>
        <v>11575</v>
      </c>
      <c r="D68" s="281"/>
    </row>
    <row r="69" s="73" customFormat="1" ht="18" customHeight="1" spans="1:4">
      <c r="A69" s="70">
        <v>11003</v>
      </c>
      <c r="B69" s="92" t="s">
        <v>36</v>
      </c>
      <c r="C69" s="81">
        <f>SUM(XFD70:XFD90)</f>
        <v>0</v>
      </c>
      <c r="D69" s="281"/>
    </row>
    <row r="70" s="73" customFormat="1" ht="18" customHeight="1" spans="1:4">
      <c r="A70" s="70">
        <v>1100301</v>
      </c>
      <c r="B70" s="92" t="s">
        <v>149</v>
      </c>
      <c r="C70" s="81">
        <v>110</v>
      </c>
      <c r="D70" s="281"/>
    </row>
    <row r="71" s="73" customFormat="1" ht="18" customHeight="1" spans="1:4">
      <c r="A71" s="70">
        <v>1100302</v>
      </c>
      <c r="B71" s="92" t="s">
        <v>150</v>
      </c>
      <c r="C71" s="81"/>
      <c r="D71" s="281"/>
    </row>
    <row r="72" s="73" customFormat="1" ht="18" customHeight="1" spans="1:4">
      <c r="A72" s="70">
        <v>1100303</v>
      </c>
      <c r="B72" s="92" t="s">
        <v>151</v>
      </c>
      <c r="C72" s="81">
        <v>20</v>
      </c>
      <c r="D72" s="281"/>
    </row>
    <row r="73" s="73" customFormat="1" ht="18" customHeight="1" spans="1:4">
      <c r="A73" s="70">
        <v>1100304</v>
      </c>
      <c r="B73" s="92" t="s">
        <v>152</v>
      </c>
      <c r="C73" s="81"/>
      <c r="D73" s="281"/>
    </row>
    <row r="74" s="73" customFormat="1" ht="18" customHeight="1" spans="1:4">
      <c r="A74" s="70">
        <v>1100305</v>
      </c>
      <c r="B74" s="92" t="s">
        <v>153</v>
      </c>
      <c r="C74" s="81">
        <v>3</v>
      </c>
      <c r="D74" s="281"/>
    </row>
    <row r="75" s="73" customFormat="1" ht="18" customHeight="1" spans="1:4">
      <c r="A75" s="70">
        <v>1100306</v>
      </c>
      <c r="B75" s="92" t="s">
        <v>154</v>
      </c>
      <c r="C75" s="81">
        <v>200</v>
      </c>
      <c r="D75" s="281"/>
    </row>
    <row r="76" s="73" customFormat="1" ht="18" customHeight="1" spans="1:4">
      <c r="A76" s="70">
        <v>1100307</v>
      </c>
      <c r="B76" s="92" t="s">
        <v>155</v>
      </c>
      <c r="C76" s="81">
        <v>3</v>
      </c>
      <c r="D76" s="281"/>
    </row>
    <row r="77" s="73" customFormat="1" ht="18" customHeight="1" spans="1:4">
      <c r="A77" s="70">
        <v>1100308</v>
      </c>
      <c r="B77" s="92" t="s">
        <v>156</v>
      </c>
      <c r="C77" s="81">
        <v>360</v>
      </c>
      <c r="D77" s="281"/>
    </row>
    <row r="78" s="73" customFormat="1" ht="18" customHeight="1" spans="1:4">
      <c r="A78" s="70">
        <v>1100310</v>
      </c>
      <c r="B78" s="92" t="s">
        <v>157</v>
      </c>
      <c r="C78" s="81">
        <v>8333</v>
      </c>
      <c r="D78" s="281"/>
    </row>
    <row r="79" s="73" customFormat="1" ht="18" customHeight="1" spans="1:4">
      <c r="A79" s="70">
        <v>1100311</v>
      </c>
      <c r="B79" s="92" t="s">
        <v>158</v>
      </c>
      <c r="C79" s="81">
        <v>1363</v>
      </c>
      <c r="D79" s="281"/>
    </row>
    <row r="80" s="73" customFormat="1" ht="18" customHeight="1" spans="1:4">
      <c r="A80" s="70">
        <v>1100312</v>
      </c>
      <c r="B80" s="92" t="s">
        <v>159</v>
      </c>
      <c r="C80" s="81">
        <v>330</v>
      </c>
      <c r="D80" s="281"/>
    </row>
    <row r="81" s="73" customFormat="1" ht="18" customHeight="1" spans="1:4">
      <c r="A81" s="70">
        <v>1100313</v>
      </c>
      <c r="B81" s="92" t="s">
        <v>160</v>
      </c>
      <c r="C81" s="81">
        <v>19</v>
      </c>
      <c r="D81" s="281"/>
    </row>
    <row r="82" s="73" customFormat="1" ht="18" customHeight="1" spans="1:4">
      <c r="A82" s="70">
        <v>1100314</v>
      </c>
      <c r="B82" s="92" t="s">
        <v>161</v>
      </c>
      <c r="C82" s="81"/>
      <c r="D82" s="281"/>
    </row>
    <row r="83" s="73" customFormat="1" ht="18" customHeight="1" spans="1:4">
      <c r="A83" s="70">
        <v>1100315</v>
      </c>
      <c r="B83" s="92" t="s">
        <v>162</v>
      </c>
      <c r="C83" s="81">
        <v>1382</v>
      </c>
      <c r="D83" s="281"/>
    </row>
    <row r="84" s="73" customFormat="1" ht="18" customHeight="1" spans="1:4">
      <c r="A84" s="70">
        <v>1100316</v>
      </c>
      <c r="B84" s="92" t="s">
        <v>163</v>
      </c>
      <c r="C84" s="81">
        <v>2538</v>
      </c>
      <c r="D84" s="281"/>
    </row>
    <row r="85" s="73" customFormat="1" ht="18" customHeight="1" spans="1:4">
      <c r="A85" s="70">
        <v>1100317</v>
      </c>
      <c r="B85" s="92" t="s">
        <v>164</v>
      </c>
      <c r="C85" s="81"/>
      <c r="D85" s="281"/>
    </row>
    <row r="86" s="73" customFormat="1" ht="18" customHeight="1" spans="1:4">
      <c r="A86" s="70">
        <v>1100320</v>
      </c>
      <c r="B86" s="92" t="s">
        <v>165</v>
      </c>
      <c r="C86" s="81"/>
      <c r="D86" s="281"/>
    </row>
    <row r="87" s="73" customFormat="1" ht="18" customHeight="1" spans="1:4">
      <c r="A87" s="70">
        <v>1100321</v>
      </c>
      <c r="B87" s="92" t="s">
        <v>166</v>
      </c>
      <c r="C87" s="81">
        <v>2848</v>
      </c>
      <c r="D87" s="281"/>
    </row>
    <row r="88" s="73" customFormat="1" ht="18" customHeight="1" spans="1:4">
      <c r="A88" s="70">
        <v>1100322</v>
      </c>
      <c r="B88" s="92" t="s">
        <v>167</v>
      </c>
      <c r="C88" s="81">
        <v>23</v>
      </c>
      <c r="D88" s="281"/>
    </row>
    <row r="89" s="73" customFormat="1" ht="18" customHeight="1" spans="1:4">
      <c r="A89" s="70">
        <v>1100324</v>
      </c>
      <c r="B89" s="70" t="s">
        <v>168</v>
      </c>
      <c r="C89" s="81">
        <v>580</v>
      </c>
      <c r="D89" s="281"/>
    </row>
    <row r="90" s="73" customFormat="1" ht="18" customHeight="1" spans="1:4">
      <c r="A90" s="70">
        <v>1100399</v>
      </c>
      <c r="B90" s="92" t="s">
        <v>169</v>
      </c>
      <c r="C90" s="81">
        <v>3205</v>
      </c>
      <c r="D90" s="281"/>
    </row>
    <row r="91" s="73" customFormat="1" ht="18" customHeight="1" spans="1:4">
      <c r="A91" s="70">
        <v>11006</v>
      </c>
      <c r="B91" s="92" t="s">
        <v>170</v>
      </c>
      <c r="C91" s="81">
        <f>XFD92+XFD93</f>
        <v>0</v>
      </c>
      <c r="D91" s="281"/>
    </row>
    <row r="92" s="73" customFormat="1" ht="18" customHeight="1" spans="1:4">
      <c r="A92" s="70">
        <v>1100601</v>
      </c>
      <c r="B92" s="92" t="s">
        <v>171</v>
      </c>
      <c r="C92" s="81">
        <v>5536</v>
      </c>
      <c r="D92" s="281"/>
    </row>
    <row r="93" s="73" customFormat="1" ht="18" customHeight="1" spans="1:4">
      <c r="A93" s="70">
        <v>1100602</v>
      </c>
      <c r="B93" s="92" t="s">
        <v>172</v>
      </c>
      <c r="C93" s="81"/>
      <c r="D93" s="281"/>
    </row>
    <row r="94" s="73" customFormat="1" ht="18" customHeight="1" spans="1:4">
      <c r="A94" s="70">
        <v>11008</v>
      </c>
      <c r="B94" s="92" t="s">
        <v>173</v>
      </c>
      <c r="C94" s="81">
        <f>SUM(XFD95)</f>
        <v>0</v>
      </c>
      <c r="D94" s="281"/>
    </row>
    <row r="95" s="73" customFormat="1" ht="18" customHeight="1" spans="1:5">
      <c r="A95" s="70"/>
      <c r="B95" s="92" t="s">
        <v>174</v>
      </c>
      <c r="C95" s="81">
        <v>22000</v>
      </c>
      <c r="D95" s="281"/>
      <c r="E95" s="282" t="s">
        <v>175</v>
      </c>
    </row>
    <row r="96" s="73" customFormat="1" ht="18" customHeight="1" spans="1:4">
      <c r="A96" s="70">
        <v>11009</v>
      </c>
      <c r="B96" s="92" t="s">
        <v>176</v>
      </c>
      <c r="C96" s="81">
        <f>XFD97</f>
        <v>0</v>
      </c>
      <c r="D96" s="281"/>
    </row>
    <row r="97" s="73" customFormat="1" ht="18" customHeight="1" spans="1:4">
      <c r="A97" s="70">
        <v>1100901</v>
      </c>
      <c r="B97" s="92" t="s">
        <v>177</v>
      </c>
      <c r="C97" s="81">
        <f>SUM(XFD98:XFD101)</f>
        <v>0</v>
      </c>
      <c r="D97" s="281"/>
    </row>
    <row r="98" s="73" customFormat="1" ht="18" customHeight="1" spans="1:4">
      <c r="A98" s="70">
        <v>110090102</v>
      </c>
      <c r="B98" s="92" t="s">
        <v>178</v>
      </c>
      <c r="C98" s="81">
        <v>15033</v>
      </c>
      <c r="D98" s="281"/>
    </row>
    <row r="99" s="73" customFormat="1" ht="18" customHeight="1" spans="1:4">
      <c r="A99" s="70">
        <v>110090103</v>
      </c>
      <c r="B99" s="92" t="s">
        <v>179</v>
      </c>
      <c r="C99" s="81">
        <v>1968</v>
      </c>
      <c r="D99" s="281"/>
    </row>
    <row r="100" s="73" customFormat="1" ht="18" customHeight="1" spans="1:4">
      <c r="A100" s="70">
        <v>110090104</v>
      </c>
      <c r="B100" s="92" t="s">
        <v>180</v>
      </c>
      <c r="C100" s="81"/>
      <c r="D100" s="281"/>
    </row>
    <row r="101" s="73" customFormat="1" ht="18" customHeight="1" spans="1:4">
      <c r="A101" s="70">
        <v>110090199</v>
      </c>
      <c r="B101" s="92" t="s">
        <v>181</v>
      </c>
      <c r="C101" s="81">
        <v>19508</v>
      </c>
      <c r="D101" s="281"/>
    </row>
    <row r="102" s="73" customFormat="1" ht="18" customHeight="1" spans="1:4">
      <c r="A102" s="70">
        <v>11011</v>
      </c>
      <c r="B102" s="92" t="s">
        <v>182</v>
      </c>
      <c r="C102" s="81">
        <f>XFD103</f>
        <v>0</v>
      </c>
      <c r="D102" s="281"/>
    </row>
    <row r="103" s="73" customFormat="1" ht="18" customHeight="1" spans="1:4">
      <c r="A103" s="70">
        <v>1101101</v>
      </c>
      <c r="B103" s="92" t="s">
        <v>183</v>
      </c>
      <c r="C103" s="81">
        <f>XFD104+XFD107</f>
        <v>0</v>
      </c>
      <c r="D103" s="281"/>
    </row>
    <row r="104" s="73" customFormat="1" ht="18" customHeight="1" spans="1:4">
      <c r="A104" s="70">
        <v>110110101</v>
      </c>
      <c r="B104" s="70" t="s">
        <v>184</v>
      </c>
      <c r="C104" s="81">
        <f>SUM(XFD105:XFD106)</f>
        <v>0</v>
      </c>
      <c r="D104" s="281"/>
    </row>
    <row r="105" s="73" customFormat="1" ht="18" customHeight="1" spans="1:4">
      <c r="A105" s="70"/>
      <c r="B105" s="70" t="s">
        <v>185</v>
      </c>
      <c r="C105" s="81"/>
      <c r="D105" s="281"/>
    </row>
    <row r="106" s="73" customFormat="1" ht="18" customHeight="1" spans="1:4">
      <c r="A106" s="70"/>
      <c r="B106" s="70" t="s">
        <v>186</v>
      </c>
      <c r="C106" s="81">
        <v>16637</v>
      </c>
      <c r="D106" s="281"/>
    </row>
    <row r="107" s="73" customFormat="1" ht="18" customHeight="1" spans="1:4">
      <c r="A107" s="70">
        <v>110110103</v>
      </c>
      <c r="B107" s="70" t="s">
        <v>187</v>
      </c>
      <c r="C107" s="81"/>
      <c r="D107" s="281"/>
    </row>
    <row r="108" s="73" customFormat="1" ht="18" customHeight="1" spans="1:4">
      <c r="A108" s="70">
        <v>11015</v>
      </c>
      <c r="B108" s="92" t="s">
        <v>188</v>
      </c>
      <c r="C108" s="81">
        <v>10000</v>
      </c>
      <c r="D108" s="281"/>
    </row>
    <row r="109" s="73" customFormat="1" ht="18" customHeight="1" spans="1:4">
      <c r="A109" s="70"/>
      <c r="B109" s="70"/>
      <c r="C109" s="81"/>
      <c r="D109" s="281"/>
    </row>
    <row r="110" s="73" customFormat="1" ht="18" customHeight="1" spans="1:4">
      <c r="A110" s="70"/>
      <c r="B110" s="283" t="s">
        <v>41</v>
      </c>
      <c r="C110" s="279">
        <f>XFD5+XFD31</f>
        <v>0</v>
      </c>
      <c r="D110" s="281"/>
    </row>
    <row r="111" s="209" customFormat="1" ht="12.75" spans="3:3">
      <c r="C111" s="246"/>
    </row>
    <row r="112" s="209" customFormat="1" ht="12.75" spans="3:3">
      <c r="C112" s="246"/>
    </row>
    <row r="113" s="209" customFormat="1" ht="12.75" spans="3:3">
      <c r="C113" s="246"/>
    </row>
    <row r="114" s="209" customFormat="1" ht="12.75" spans="3:3">
      <c r="C114" s="246"/>
    </row>
    <row r="115" s="209" customFormat="1" ht="12.75" spans="3:3">
      <c r="C115" s="246"/>
    </row>
    <row r="116" s="209" customFormat="1" ht="12.75" spans="3:3">
      <c r="C116" s="246"/>
    </row>
    <row r="117" s="209" customFormat="1" ht="12.75" spans="3:3">
      <c r="C117" s="246"/>
    </row>
    <row r="118" s="209" customFormat="1" ht="12.75" spans="3:3">
      <c r="C118" s="246"/>
    </row>
    <row r="119" s="209" customFormat="1" ht="12.75" spans="3:3">
      <c r="C119" s="246"/>
    </row>
    <row r="120" s="209" customFormat="1" ht="12.75" spans="3:3">
      <c r="C120" s="246"/>
    </row>
    <row r="121" s="209" customFormat="1" ht="12.75" spans="3:3">
      <c r="C121" s="246"/>
    </row>
    <row r="122" s="209" customFormat="1" ht="12.75" spans="3:3">
      <c r="C122" s="246"/>
    </row>
    <row r="123" s="209" customFormat="1" ht="12.75" spans="3:3">
      <c r="C123" s="246"/>
    </row>
    <row r="124" s="209" customFormat="1" ht="12.75" spans="3:3">
      <c r="C124" s="246"/>
    </row>
    <row r="125" s="209" customFormat="1" ht="12.75" spans="3:3">
      <c r="C125" s="246"/>
    </row>
    <row r="126" s="209" customFormat="1" ht="12.75" spans="3:3">
      <c r="C126" s="246"/>
    </row>
    <row r="127" s="209" customFormat="1" ht="12.75" spans="3:3">
      <c r="C127" s="246"/>
    </row>
    <row r="128" s="209" customFormat="1" ht="12.75" spans="3:3">
      <c r="C128" s="246"/>
    </row>
  </sheetData>
  <mergeCells count="2">
    <mergeCell ref="A2:D2"/>
    <mergeCell ref="C3:D3"/>
  </mergeCells>
  <pageMargins left="0.786806" right="0.786806" top="0.786806" bottom="0.747917" header="0.314583" footer="0.511806"/>
  <pageSetup paperSize="9" scale="90" firstPageNumber="50" orientation="portrait" useFirstPageNumber="1" horizontalDpi="600" verticalDpi="600"/>
  <headerFooter>
    <oddFooter>&amp;C&amp;"Times New Roman"&amp;12—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F488"/>
  <sheetViews>
    <sheetView workbookViewId="0">
      <selection activeCell="J487" sqref="J487"/>
    </sheetView>
  </sheetViews>
  <sheetFormatPr defaultColWidth="9" defaultRowHeight="15" customHeight="1" outlineLevelCol="5"/>
  <cols>
    <col min="1" max="1" width="11" style="209" customWidth="1"/>
    <col min="2" max="2" width="57.375" style="73" customWidth="1"/>
    <col min="3" max="3" width="11.625" style="248" customWidth="1"/>
    <col min="4" max="4" width="10.125" style="73" hidden="1" customWidth="1"/>
    <col min="5" max="5" width="9" style="73" hidden="1" customWidth="1"/>
    <col min="6" max="257" width="9" style="73" customWidth="1"/>
  </cols>
  <sheetData>
    <row r="1" ht="18" customHeight="1" spans="1:2">
      <c r="A1" s="86" t="s">
        <v>189</v>
      </c>
      <c r="B1" s="249"/>
    </row>
    <row r="2" ht="22" customHeight="1" spans="1:4">
      <c r="A2" s="76" t="s">
        <v>190</v>
      </c>
      <c r="B2" s="76"/>
      <c r="C2" s="76"/>
      <c r="D2" s="76"/>
    </row>
    <row r="3" s="209" customFormat="1" ht="14" customHeight="1" spans="3:4">
      <c r="C3" s="250" t="s">
        <v>191</v>
      </c>
      <c r="D3" s="251"/>
    </row>
    <row r="4" s="209" customFormat="1" ht="9" customHeight="1" spans="1:5">
      <c r="A4" s="252" t="s">
        <v>45</v>
      </c>
      <c r="B4" s="252" t="s">
        <v>46</v>
      </c>
      <c r="C4" s="253" t="s">
        <v>47</v>
      </c>
      <c r="D4" s="254"/>
      <c r="E4" s="254"/>
    </row>
    <row r="5" s="209" customFormat="1" ht="9" customHeight="1" spans="1:5">
      <c r="A5" s="255"/>
      <c r="B5" s="255"/>
      <c r="C5" s="256"/>
      <c r="D5" s="257" t="s">
        <v>192</v>
      </c>
      <c r="E5" s="257" t="s">
        <v>193</v>
      </c>
    </row>
    <row r="6" s="209" customFormat="1" ht="16" customHeight="1" spans="1:5">
      <c r="A6" s="258"/>
      <c r="B6" s="188" t="s">
        <v>194</v>
      </c>
      <c r="C6" s="259">
        <v>349284</v>
      </c>
      <c r="D6" s="260" t="e">
        <f>#REF!+#REF!+#REF!+#REF!+#REF!+#REF!+#REF!+#REF!+#REF!+#REF!+#REF!+#REF!+#REF!+#REF!+#REF!+#REF!+#REF!+#REF!+#REF!+#REF!+#REF!+XFD471+XFD484+#REF!+#REF!</f>
        <v>#REF!</v>
      </c>
      <c r="E6" s="261" t="e">
        <f>#REF!+#REF!+#REF!+#REF!+#REF!+#REF!+#REF!+#REF!+#REF!+#REF!+#REF!+#REF!+#REF!+#REF!+#REF!+#REF!+#REF!+#REF!+#REF!+#REF!+#REF!+XFD471+XFD484+#REF!+#REF!</f>
        <v>#REF!</v>
      </c>
    </row>
    <row r="7" s="209" customFormat="1" ht="16" customHeight="1" spans="1:5">
      <c r="A7" s="258">
        <v>201</v>
      </c>
      <c r="B7" s="194" t="s">
        <v>195</v>
      </c>
      <c r="C7" s="262">
        <f>XFD8+XFD15+XFD21+XFD30+XFD34+XFD39+XFD47+XFD49+XFD53+XFD59+XFD62+XFD64+XFD66+XFD70+XFD73+XFD78+XFD84+XFD87+XFD92+XFD97+XFD100+XFD103+XFD113</f>
        <v>0</v>
      </c>
      <c r="D7" s="260"/>
      <c r="E7" s="261"/>
    </row>
    <row r="8" s="209" customFormat="1" ht="16" customHeight="1" spans="1:5">
      <c r="A8" s="258">
        <v>20101</v>
      </c>
      <c r="B8" s="263" t="s">
        <v>196</v>
      </c>
      <c r="C8" s="262">
        <f>SUM(XFD9:XFD14)</f>
        <v>0</v>
      </c>
      <c r="D8" s="260"/>
      <c r="E8" s="261"/>
    </row>
    <row r="9" s="209" customFormat="1" ht="16" customHeight="1" spans="1:5">
      <c r="A9" s="258">
        <v>2010101</v>
      </c>
      <c r="B9" s="264" t="s">
        <v>197</v>
      </c>
      <c r="C9" s="262">
        <v>936</v>
      </c>
      <c r="D9" s="260"/>
      <c r="E9" s="261"/>
    </row>
    <row r="10" s="209" customFormat="1" ht="16" customHeight="1" spans="1:5">
      <c r="A10" s="258">
        <v>2010102</v>
      </c>
      <c r="B10" s="264" t="s">
        <v>198</v>
      </c>
      <c r="C10" s="262">
        <v>50</v>
      </c>
      <c r="D10" s="260"/>
      <c r="E10" s="261"/>
    </row>
    <row r="11" s="209" customFormat="1" ht="16" customHeight="1" spans="1:5">
      <c r="A11" s="258">
        <v>2010104</v>
      </c>
      <c r="B11" s="264" t="s">
        <v>199</v>
      </c>
      <c r="C11" s="262">
        <v>12</v>
      </c>
      <c r="D11" s="260"/>
      <c r="E11" s="261"/>
    </row>
    <row r="12" s="209" customFormat="1" ht="16" customHeight="1" spans="1:5">
      <c r="A12" s="258">
        <v>2010105</v>
      </c>
      <c r="B12" s="264" t="s">
        <v>200</v>
      </c>
      <c r="C12" s="262">
        <v>15</v>
      </c>
      <c r="D12" s="260"/>
      <c r="E12" s="261"/>
    </row>
    <row r="13" s="209" customFormat="1" ht="16" customHeight="1" spans="1:5">
      <c r="A13" s="258">
        <v>2010106</v>
      </c>
      <c r="B13" s="264" t="s">
        <v>201</v>
      </c>
      <c r="C13" s="262">
        <v>128</v>
      </c>
      <c r="D13" s="260"/>
      <c r="E13" s="261"/>
    </row>
    <row r="14" s="209" customFormat="1" ht="16" customHeight="1" spans="1:5">
      <c r="A14" s="258">
        <v>2010108</v>
      </c>
      <c r="B14" s="264" t="s">
        <v>202</v>
      </c>
      <c r="C14" s="262">
        <v>66</v>
      </c>
      <c r="D14" s="260"/>
      <c r="E14" s="261"/>
    </row>
    <row r="15" s="209" customFormat="1" ht="16" customHeight="1" spans="1:5">
      <c r="A15" s="258">
        <v>20102</v>
      </c>
      <c r="B15" s="263" t="s">
        <v>203</v>
      </c>
      <c r="C15" s="262">
        <f>SUM(XFD16:XFD20)</f>
        <v>0</v>
      </c>
      <c r="D15" s="260"/>
      <c r="E15" s="261"/>
    </row>
    <row r="16" s="209" customFormat="1" ht="16" customHeight="1" spans="1:5">
      <c r="A16" s="258">
        <v>2010201</v>
      </c>
      <c r="B16" s="264" t="s">
        <v>197</v>
      </c>
      <c r="C16" s="262">
        <v>937</v>
      </c>
      <c r="D16" s="260"/>
      <c r="E16" s="261"/>
    </row>
    <row r="17" s="209" customFormat="1" ht="16" customHeight="1" spans="1:5">
      <c r="A17" s="258">
        <v>2010202</v>
      </c>
      <c r="B17" s="264" t="s">
        <v>198</v>
      </c>
      <c r="C17" s="262">
        <v>64</v>
      </c>
      <c r="D17" s="260"/>
      <c r="E17" s="261"/>
    </row>
    <row r="18" s="209" customFormat="1" ht="16" customHeight="1" spans="1:5">
      <c r="A18" s="258">
        <v>2010205</v>
      </c>
      <c r="B18" s="264" t="s">
        <v>204</v>
      </c>
      <c r="C18" s="262">
        <v>51</v>
      </c>
      <c r="D18" s="260"/>
      <c r="E18" s="261"/>
    </row>
    <row r="19" s="209" customFormat="1" ht="16" customHeight="1" spans="1:5">
      <c r="A19" s="258">
        <v>2010206</v>
      </c>
      <c r="B19" s="264" t="s">
        <v>205</v>
      </c>
      <c r="C19" s="262">
        <v>63</v>
      </c>
      <c r="D19" s="260"/>
      <c r="E19" s="261"/>
    </row>
    <row r="20" s="209" customFormat="1" ht="16" customHeight="1" spans="1:5">
      <c r="A20" s="258">
        <v>2010299</v>
      </c>
      <c r="B20" s="264" t="s">
        <v>206</v>
      </c>
      <c r="C20" s="262">
        <v>32</v>
      </c>
      <c r="D20" s="260"/>
      <c r="E20" s="261"/>
    </row>
    <row r="21" s="209" customFormat="1" ht="16" customHeight="1" spans="1:5">
      <c r="A21" s="258">
        <v>20103</v>
      </c>
      <c r="B21" s="263" t="s">
        <v>207</v>
      </c>
      <c r="C21" s="262">
        <f>SUM(XFD22:XFD29)</f>
        <v>0</v>
      </c>
      <c r="D21" s="260"/>
      <c r="E21" s="261"/>
    </row>
    <row r="22" s="209" customFormat="1" ht="16" customHeight="1" spans="1:5">
      <c r="A22" s="258">
        <v>2010301</v>
      </c>
      <c r="B22" s="264" t="s">
        <v>197</v>
      </c>
      <c r="C22" s="262">
        <v>2168</v>
      </c>
      <c r="D22" s="260"/>
      <c r="E22" s="261"/>
    </row>
    <row r="23" s="209" customFormat="1" ht="16" customHeight="1" spans="1:5">
      <c r="A23" s="258">
        <v>2010302</v>
      </c>
      <c r="B23" s="264" t="s">
        <v>198</v>
      </c>
      <c r="C23" s="262">
        <v>124</v>
      </c>
      <c r="D23" s="260"/>
      <c r="E23" s="261"/>
    </row>
    <row r="24" s="209" customFormat="1" ht="16" customHeight="1" spans="1:5">
      <c r="A24" s="258">
        <v>2010303</v>
      </c>
      <c r="B24" s="264" t="s">
        <v>208</v>
      </c>
      <c r="C24" s="262">
        <v>583</v>
      </c>
      <c r="D24" s="260"/>
      <c r="E24" s="261"/>
    </row>
    <row r="25" s="209" customFormat="1" ht="16" customHeight="1" spans="1:5">
      <c r="A25" s="258">
        <v>2010305</v>
      </c>
      <c r="B25" s="264" t="s">
        <v>209</v>
      </c>
      <c r="C25" s="262">
        <v>430</v>
      </c>
      <c r="D25" s="260"/>
      <c r="E25" s="261"/>
    </row>
    <row r="26" s="209" customFormat="1" ht="16" customHeight="1" spans="1:5">
      <c r="A26" s="258">
        <v>2010306</v>
      </c>
      <c r="B26" s="264" t="s">
        <v>210</v>
      </c>
      <c r="C26" s="262">
        <v>530</v>
      </c>
      <c r="D26" s="260"/>
      <c r="E26" s="261"/>
    </row>
    <row r="27" s="209" customFormat="1" ht="16" customHeight="1" spans="1:5">
      <c r="A27" s="258">
        <v>2010308</v>
      </c>
      <c r="B27" s="264" t="s">
        <v>211</v>
      </c>
      <c r="C27" s="262">
        <v>396</v>
      </c>
      <c r="D27" s="260"/>
      <c r="E27" s="261"/>
    </row>
    <row r="28" s="209" customFormat="1" ht="16" customHeight="1" spans="1:5">
      <c r="A28" s="258">
        <v>2010350</v>
      </c>
      <c r="B28" s="264" t="s">
        <v>212</v>
      </c>
      <c r="C28" s="262">
        <v>428</v>
      </c>
      <c r="D28" s="260"/>
      <c r="E28" s="261"/>
    </row>
    <row r="29" s="209" customFormat="1" ht="16" customHeight="1" spans="1:5">
      <c r="A29" s="258">
        <v>2010399</v>
      </c>
      <c r="B29" s="264" t="s">
        <v>213</v>
      </c>
      <c r="C29" s="262">
        <v>520</v>
      </c>
      <c r="D29" s="260"/>
      <c r="E29" s="261"/>
    </row>
    <row r="30" s="209" customFormat="1" ht="16" customHeight="1" spans="1:5">
      <c r="A30" s="258">
        <v>20104</v>
      </c>
      <c r="B30" s="263" t="s">
        <v>214</v>
      </c>
      <c r="C30" s="262">
        <f>SUM(XFD31:XFD33)</f>
        <v>0</v>
      </c>
      <c r="D30" s="260"/>
      <c r="E30" s="261"/>
    </row>
    <row r="31" s="209" customFormat="1" ht="16" customHeight="1" spans="1:5">
      <c r="A31" s="258">
        <v>2010401</v>
      </c>
      <c r="B31" s="264" t="s">
        <v>197</v>
      </c>
      <c r="C31" s="262">
        <v>820</v>
      </c>
      <c r="D31" s="260"/>
      <c r="E31" s="261"/>
    </row>
    <row r="32" s="209" customFormat="1" ht="16" customHeight="1" spans="1:5">
      <c r="A32" s="258">
        <v>2010402</v>
      </c>
      <c r="B32" s="264" t="s">
        <v>198</v>
      </c>
      <c r="C32" s="262">
        <v>324</v>
      </c>
      <c r="D32" s="260"/>
      <c r="E32" s="261"/>
    </row>
    <row r="33" s="209" customFormat="1" ht="16" customHeight="1" spans="1:5">
      <c r="A33" s="258">
        <v>2010450</v>
      </c>
      <c r="B33" s="264" t="s">
        <v>212</v>
      </c>
      <c r="C33" s="262">
        <v>30</v>
      </c>
      <c r="D33" s="260"/>
      <c r="E33" s="261"/>
    </row>
    <row r="34" s="209" customFormat="1" ht="16" customHeight="1" spans="1:5">
      <c r="A34" s="258">
        <v>20105</v>
      </c>
      <c r="B34" s="263" t="s">
        <v>215</v>
      </c>
      <c r="C34" s="262">
        <f>SUM(XFD35:XFD38)</f>
        <v>0</v>
      </c>
      <c r="D34" s="260"/>
      <c r="E34" s="261"/>
    </row>
    <row r="35" s="209" customFormat="1" ht="16" customHeight="1" spans="1:5">
      <c r="A35" s="258">
        <v>2010501</v>
      </c>
      <c r="B35" s="264" t="s">
        <v>197</v>
      </c>
      <c r="C35" s="262">
        <v>501</v>
      </c>
      <c r="D35" s="260"/>
      <c r="E35" s="261"/>
    </row>
    <row r="36" s="209" customFormat="1" ht="16" customHeight="1" spans="1:5">
      <c r="A36" s="258">
        <v>2010505</v>
      </c>
      <c r="B36" s="264" t="s">
        <v>216</v>
      </c>
      <c r="C36" s="262">
        <v>68</v>
      </c>
      <c r="D36" s="260"/>
      <c r="E36" s="261"/>
    </row>
    <row r="37" s="209" customFormat="1" ht="16" customHeight="1" spans="1:5">
      <c r="A37" s="258">
        <v>2010507</v>
      </c>
      <c r="B37" s="264" t="s">
        <v>217</v>
      </c>
      <c r="C37" s="262">
        <v>40</v>
      </c>
      <c r="D37" s="260"/>
      <c r="E37" s="261"/>
    </row>
    <row r="38" s="209" customFormat="1" ht="16" customHeight="1" spans="1:5">
      <c r="A38" s="258">
        <v>2010508</v>
      </c>
      <c r="B38" s="264" t="s">
        <v>218</v>
      </c>
      <c r="C38" s="262">
        <v>51</v>
      </c>
      <c r="D38" s="260"/>
      <c r="E38" s="261"/>
    </row>
    <row r="39" s="209" customFormat="1" ht="16" customHeight="1" spans="1:5">
      <c r="A39" s="258">
        <v>20106</v>
      </c>
      <c r="B39" s="263" t="s">
        <v>219</v>
      </c>
      <c r="C39" s="262">
        <f>SUM(XFD40:XFD46)</f>
        <v>0</v>
      </c>
      <c r="D39" s="260"/>
      <c r="E39" s="261"/>
    </row>
    <row r="40" s="209" customFormat="1" ht="16" customHeight="1" spans="1:5">
      <c r="A40" s="258">
        <v>2010601</v>
      </c>
      <c r="B40" s="264" t="s">
        <v>197</v>
      </c>
      <c r="C40" s="262">
        <v>1481</v>
      </c>
      <c r="D40" s="260"/>
      <c r="E40" s="261"/>
    </row>
    <row r="41" s="209" customFormat="1" ht="16" customHeight="1" spans="1:5">
      <c r="A41" s="258">
        <v>2010602</v>
      </c>
      <c r="B41" s="264" t="s">
        <v>198</v>
      </c>
      <c r="C41" s="262">
        <v>10</v>
      </c>
      <c r="D41" s="260"/>
      <c r="E41" s="261"/>
    </row>
    <row r="42" s="209" customFormat="1" ht="16" customHeight="1" spans="1:5">
      <c r="A42" s="258">
        <v>2010604</v>
      </c>
      <c r="B42" s="264" t="s">
        <v>220</v>
      </c>
      <c r="C42" s="262">
        <v>255</v>
      </c>
      <c r="D42" s="260"/>
      <c r="E42" s="261"/>
    </row>
    <row r="43" s="209" customFormat="1" ht="16" customHeight="1" spans="1:5">
      <c r="A43" s="258">
        <v>2010605</v>
      </c>
      <c r="B43" s="264" t="s">
        <v>221</v>
      </c>
      <c r="C43" s="262">
        <v>63</v>
      </c>
      <c r="D43" s="260"/>
      <c r="E43" s="261"/>
    </row>
    <row r="44" s="209" customFormat="1" ht="16" customHeight="1" spans="1:5">
      <c r="A44" s="258">
        <v>2010607</v>
      </c>
      <c r="B44" s="264" t="s">
        <v>222</v>
      </c>
      <c r="C44" s="262">
        <v>188</v>
      </c>
      <c r="D44" s="260"/>
      <c r="E44" s="261"/>
    </row>
    <row r="45" s="209" customFormat="1" ht="16" customHeight="1" spans="1:5">
      <c r="A45" s="258">
        <v>2010608</v>
      </c>
      <c r="B45" s="264" t="s">
        <v>223</v>
      </c>
      <c r="C45" s="262">
        <v>200</v>
      </c>
      <c r="D45" s="260"/>
      <c r="E45" s="261"/>
    </row>
    <row r="46" s="209" customFormat="1" ht="16" customHeight="1" spans="1:5">
      <c r="A46" s="258">
        <v>2010699</v>
      </c>
      <c r="B46" s="264" t="s">
        <v>224</v>
      </c>
      <c r="C46" s="262">
        <v>76</v>
      </c>
      <c r="D46" s="260"/>
      <c r="E46" s="261"/>
    </row>
    <row r="47" s="209" customFormat="1" ht="16" customHeight="1" spans="1:5">
      <c r="A47" s="258">
        <v>20107</v>
      </c>
      <c r="B47" s="263" t="s">
        <v>225</v>
      </c>
      <c r="C47" s="262">
        <f>XFD48</f>
        <v>0</v>
      </c>
      <c r="D47" s="260"/>
      <c r="E47" s="261"/>
    </row>
    <row r="48" s="209" customFormat="1" ht="16" customHeight="1" spans="1:5">
      <c r="A48" s="258">
        <v>2010701</v>
      </c>
      <c r="B48" s="264" t="s">
        <v>197</v>
      </c>
      <c r="C48" s="262">
        <v>2975</v>
      </c>
      <c r="D48" s="260"/>
      <c r="E48" s="261"/>
    </row>
    <row r="49" s="209" customFormat="1" ht="16" customHeight="1" spans="1:5">
      <c r="A49" s="258">
        <v>20108</v>
      </c>
      <c r="B49" s="263" t="s">
        <v>226</v>
      </c>
      <c r="C49" s="262">
        <f>SUM(XFD50:XFD52)</f>
        <v>0</v>
      </c>
      <c r="D49" s="260"/>
      <c r="E49" s="261"/>
    </row>
    <row r="50" s="209" customFormat="1" ht="16" customHeight="1" spans="1:5">
      <c r="A50" s="258">
        <v>2010801</v>
      </c>
      <c r="B50" s="264" t="s">
        <v>197</v>
      </c>
      <c r="C50" s="262">
        <v>678</v>
      </c>
      <c r="D50" s="260"/>
      <c r="E50" s="261"/>
    </row>
    <row r="51" s="209" customFormat="1" ht="16" customHeight="1" spans="1:5">
      <c r="A51" s="258">
        <v>2010804</v>
      </c>
      <c r="B51" s="264" t="s">
        <v>227</v>
      </c>
      <c r="C51" s="262">
        <v>200</v>
      </c>
      <c r="D51" s="260"/>
      <c r="E51" s="261"/>
    </row>
    <row r="52" s="209" customFormat="1" ht="16" customHeight="1" spans="1:5">
      <c r="A52" s="258">
        <v>2010806</v>
      </c>
      <c r="B52" s="264" t="s">
        <v>222</v>
      </c>
      <c r="C52" s="262">
        <v>15</v>
      </c>
      <c r="D52" s="260"/>
      <c r="E52" s="261"/>
    </row>
    <row r="53" s="209" customFormat="1" ht="16" customHeight="1" spans="1:5">
      <c r="A53" s="258">
        <v>20111</v>
      </c>
      <c r="B53" s="263" t="s">
        <v>228</v>
      </c>
      <c r="C53" s="262">
        <f>SUM(XFD54:XFD58)</f>
        <v>0</v>
      </c>
      <c r="D53" s="260"/>
      <c r="E53" s="261"/>
    </row>
    <row r="54" s="209" customFormat="1" ht="16" customHeight="1" spans="1:5">
      <c r="A54" s="258">
        <v>2011101</v>
      </c>
      <c r="B54" s="264" t="s">
        <v>197</v>
      </c>
      <c r="C54" s="262">
        <v>2886</v>
      </c>
      <c r="D54" s="260"/>
      <c r="E54" s="261"/>
    </row>
    <row r="55" s="209" customFormat="1" ht="16" customHeight="1" spans="1:5">
      <c r="A55" s="258">
        <v>2011104</v>
      </c>
      <c r="B55" s="264" t="s">
        <v>229</v>
      </c>
      <c r="C55" s="262">
        <v>1795</v>
      </c>
      <c r="D55" s="260"/>
      <c r="E55" s="261"/>
    </row>
    <row r="56" s="209" customFormat="1" ht="16" customHeight="1" spans="1:5">
      <c r="A56" s="258">
        <v>2011105</v>
      </c>
      <c r="B56" s="264" t="s">
        <v>230</v>
      </c>
      <c r="C56" s="262">
        <v>170</v>
      </c>
      <c r="D56" s="260"/>
      <c r="E56" s="261"/>
    </row>
    <row r="57" s="209" customFormat="1" ht="16" customHeight="1" spans="1:5">
      <c r="A57" s="258">
        <v>2011150</v>
      </c>
      <c r="B57" s="264" t="s">
        <v>212</v>
      </c>
      <c r="C57" s="262">
        <v>70</v>
      </c>
      <c r="D57" s="260"/>
      <c r="E57" s="261"/>
    </row>
    <row r="58" s="209" customFormat="1" ht="16" customHeight="1" spans="1:5">
      <c r="A58" s="258">
        <v>2011199</v>
      </c>
      <c r="B58" s="264" t="s">
        <v>231</v>
      </c>
      <c r="C58" s="262">
        <v>740</v>
      </c>
      <c r="D58" s="260"/>
      <c r="E58" s="261"/>
    </row>
    <row r="59" s="209" customFormat="1" ht="16" customHeight="1" spans="1:5">
      <c r="A59" s="258">
        <v>20113</v>
      </c>
      <c r="B59" s="263" t="s">
        <v>232</v>
      </c>
      <c r="C59" s="262">
        <f>SUM(XFD60:XFD61)</f>
        <v>0</v>
      </c>
      <c r="D59" s="260"/>
      <c r="E59" s="261"/>
    </row>
    <row r="60" s="209" customFormat="1" ht="16" customHeight="1" spans="1:5">
      <c r="A60" s="258">
        <v>2011301</v>
      </c>
      <c r="B60" s="264" t="s">
        <v>197</v>
      </c>
      <c r="C60" s="262">
        <v>198</v>
      </c>
      <c r="D60" s="260"/>
      <c r="E60" s="261"/>
    </row>
    <row r="61" s="209" customFormat="1" ht="16" customHeight="1" spans="1:5">
      <c r="A61" s="258">
        <v>2011308</v>
      </c>
      <c r="B61" s="264" t="s">
        <v>233</v>
      </c>
      <c r="C61" s="262">
        <v>500</v>
      </c>
      <c r="D61" s="260"/>
      <c r="E61" s="261"/>
    </row>
    <row r="62" s="209" customFormat="1" ht="16" customHeight="1" spans="1:5">
      <c r="A62" s="258">
        <v>20123</v>
      </c>
      <c r="B62" s="263" t="s">
        <v>234</v>
      </c>
      <c r="C62" s="262">
        <f>XFD63</f>
        <v>0</v>
      </c>
      <c r="D62" s="260"/>
      <c r="E62" s="261"/>
    </row>
    <row r="63" s="209" customFormat="1" ht="16" customHeight="1" spans="1:5">
      <c r="A63" s="258">
        <v>2012399</v>
      </c>
      <c r="B63" s="264" t="s">
        <v>235</v>
      </c>
      <c r="C63" s="262">
        <v>10</v>
      </c>
      <c r="D63" s="260"/>
      <c r="E63" s="261"/>
    </row>
    <row r="64" s="209" customFormat="1" ht="16" customHeight="1" spans="1:5">
      <c r="A64" s="258">
        <v>20125</v>
      </c>
      <c r="B64" s="263" t="s">
        <v>236</v>
      </c>
      <c r="C64" s="262">
        <f>XFD65</f>
        <v>0</v>
      </c>
      <c r="D64" s="260"/>
      <c r="E64" s="261"/>
    </row>
    <row r="65" s="209" customFormat="1" ht="16" customHeight="1" spans="1:5">
      <c r="A65" s="258">
        <v>2012505</v>
      </c>
      <c r="B65" s="264" t="s">
        <v>237</v>
      </c>
      <c r="C65" s="262">
        <v>18</v>
      </c>
      <c r="D65" s="260"/>
      <c r="E65" s="261"/>
    </row>
    <row r="66" s="209" customFormat="1" ht="16" customHeight="1" spans="1:5">
      <c r="A66" s="258">
        <v>20126</v>
      </c>
      <c r="B66" s="263" t="s">
        <v>238</v>
      </c>
      <c r="C66" s="262">
        <f>SUM(XFD67:XFD69)</f>
        <v>0</v>
      </c>
      <c r="D66" s="260"/>
      <c r="E66" s="261"/>
    </row>
    <row r="67" s="209" customFormat="1" ht="16" customHeight="1" spans="1:5">
      <c r="A67" s="258">
        <v>2012601</v>
      </c>
      <c r="B67" s="264" t="s">
        <v>197</v>
      </c>
      <c r="C67" s="262">
        <v>263</v>
      </c>
      <c r="D67" s="260"/>
      <c r="E67" s="261"/>
    </row>
    <row r="68" s="209" customFormat="1" ht="16" customHeight="1" spans="1:5">
      <c r="A68" s="258">
        <v>2012604</v>
      </c>
      <c r="B68" s="264" t="s">
        <v>239</v>
      </c>
      <c r="C68" s="262">
        <v>14</v>
      </c>
      <c r="D68" s="260"/>
      <c r="E68" s="261"/>
    </row>
    <row r="69" s="209" customFormat="1" ht="16" customHeight="1" spans="1:5">
      <c r="A69" s="258">
        <v>2012699</v>
      </c>
      <c r="B69" s="264" t="s">
        <v>240</v>
      </c>
      <c r="C69" s="262">
        <v>55</v>
      </c>
      <c r="D69" s="260"/>
      <c r="E69" s="261"/>
    </row>
    <row r="70" s="209" customFormat="1" ht="16" customHeight="1" spans="1:5">
      <c r="A70" s="258">
        <v>20128</v>
      </c>
      <c r="B70" s="263" t="s">
        <v>241</v>
      </c>
      <c r="C70" s="262">
        <f>SUM(XFD71:XFD72)</f>
        <v>0</v>
      </c>
      <c r="D70" s="260"/>
      <c r="E70" s="261"/>
    </row>
    <row r="71" s="209" customFormat="1" ht="16" customHeight="1" spans="1:5">
      <c r="A71" s="258">
        <v>2012801</v>
      </c>
      <c r="B71" s="264" t="s">
        <v>197</v>
      </c>
      <c r="C71" s="262">
        <v>170</v>
      </c>
      <c r="D71" s="260"/>
      <c r="E71" s="261"/>
    </row>
    <row r="72" s="209" customFormat="1" ht="16" customHeight="1" spans="1:5">
      <c r="A72" s="258">
        <v>2012802</v>
      </c>
      <c r="B72" s="264" t="s">
        <v>198</v>
      </c>
      <c r="C72" s="262">
        <v>73</v>
      </c>
      <c r="D72" s="260"/>
      <c r="E72" s="261"/>
    </row>
    <row r="73" s="209" customFormat="1" ht="16" customHeight="1" spans="1:5">
      <c r="A73" s="258">
        <v>20129</v>
      </c>
      <c r="B73" s="263" t="s">
        <v>242</v>
      </c>
      <c r="C73" s="262">
        <f>SUM(XFD74:XFD77)</f>
        <v>0</v>
      </c>
      <c r="D73" s="260"/>
      <c r="E73" s="261"/>
    </row>
    <row r="74" s="209" customFormat="1" ht="16" customHeight="1" spans="1:5">
      <c r="A74" s="258">
        <v>2012901</v>
      </c>
      <c r="B74" s="264" t="s">
        <v>197</v>
      </c>
      <c r="C74" s="262">
        <v>521</v>
      </c>
      <c r="D74" s="260"/>
      <c r="E74" s="261"/>
    </row>
    <row r="75" s="209" customFormat="1" ht="16" customHeight="1" spans="1:5">
      <c r="A75" s="258">
        <v>2012902</v>
      </c>
      <c r="B75" s="264" t="s">
        <v>198</v>
      </c>
      <c r="C75" s="262">
        <v>223</v>
      </c>
      <c r="D75" s="260"/>
      <c r="E75" s="261"/>
    </row>
    <row r="76" s="209" customFormat="1" ht="16" customHeight="1" spans="1:5">
      <c r="A76" s="258">
        <v>2012906</v>
      </c>
      <c r="B76" s="264" t="s">
        <v>243</v>
      </c>
      <c r="C76" s="262">
        <v>32</v>
      </c>
      <c r="D76" s="260"/>
      <c r="E76" s="261"/>
    </row>
    <row r="77" s="209" customFormat="1" ht="16" customHeight="1" spans="1:5">
      <c r="A77" s="258">
        <v>2012999</v>
      </c>
      <c r="B77" s="264" t="s">
        <v>244</v>
      </c>
      <c r="C77" s="262">
        <v>68</v>
      </c>
      <c r="D77" s="260"/>
      <c r="E77" s="261"/>
    </row>
    <row r="78" s="209" customFormat="1" ht="16" customHeight="1" spans="1:5">
      <c r="A78" s="258">
        <v>20131</v>
      </c>
      <c r="B78" s="263" t="s">
        <v>245</v>
      </c>
      <c r="C78" s="262">
        <f>SUM(XFD79:XFD83)</f>
        <v>0</v>
      </c>
      <c r="D78" s="260"/>
      <c r="E78" s="261"/>
    </row>
    <row r="79" s="209" customFormat="1" ht="16" customHeight="1" spans="1:5">
      <c r="A79" s="258">
        <v>2013101</v>
      </c>
      <c r="B79" s="264" t="s">
        <v>197</v>
      </c>
      <c r="C79" s="262">
        <v>1723</v>
      </c>
      <c r="D79" s="260"/>
      <c r="E79" s="261"/>
    </row>
    <row r="80" s="209" customFormat="1" ht="16" customHeight="1" spans="1:5">
      <c r="A80" s="258">
        <v>2013102</v>
      </c>
      <c r="B80" s="264" t="s">
        <v>198</v>
      </c>
      <c r="C80" s="262">
        <v>177</v>
      </c>
      <c r="D80" s="260"/>
      <c r="E80" s="261"/>
    </row>
    <row r="81" s="209" customFormat="1" ht="16" customHeight="1" spans="1:5">
      <c r="A81" s="258">
        <v>2013105</v>
      </c>
      <c r="B81" s="264" t="s">
        <v>246</v>
      </c>
      <c r="C81" s="262">
        <v>258</v>
      </c>
      <c r="D81" s="260"/>
      <c r="E81" s="261"/>
    </row>
    <row r="82" s="209" customFormat="1" ht="16" customHeight="1" spans="1:5">
      <c r="A82" s="258">
        <v>2013150</v>
      </c>
      <c r="B82" s="264" t="s">
        <v>212</v>
      </c>
      <c r="C82" s="262">
        <v>30</v>
      </c>
      <c r="D82" s="260"/>
      <c r="E82" s="261"/>
    </row>
    <row r="83" s="209" customFormat="1" ht="16" customHeight="1" spans="1:5">
      <c r="A83" s="258">
        <v>2013199</v>
      </c>
      <c r="B83" s="264" t="s">
        <v>247</v>
      </c>
      <c r="C83" s="262">
        <v>694</v>
      </c>
      <c r="D83" s="260"/>
      <c r="E83" s="261"/>
    </row>
    <row r="84" s="209" customFormat="1" ht="16" customHeight="1" spans="1:5">
      <c r="A84" s="258">
        <v>20132</v>
      </c>
      <c r="B84" s="263" t="s">
        <v>248</v>
      </c>
      <c r="C84" s="262">
        <f>SUM(XFD85:XFD86)</f>
        <v>0</v>
      </c>
      <c r="D84" s="260"/>
      <c r="E84" s="261"/>
    </row>
    <row r="85" s="209" customFormat="1" ht="16" customHeight="1" spans="1:5">
      <c r="A85" s="258">
        <v>2013201</v>
      </c>
      <c r="B85" s="264" t="s">
        <v>197</v>
      </c>
      <c r="C85" s="262">
        <v>600</v>
      </c>
      <c r="D85" s="260"/>
      <c r="E85" s="261"/>
    </row>
    <row r="86" s="209" customFormat="1" ht="16" customHeight="1" spans="1:5">
      <c r="A86" s="258">
        <v>2013202</v>
      </c>
      <c r="B86" s="264" t="s">
        <v>198</v>
      </c>
      <c r="C86" s="262">
        <v>182</v>
      </c>
      <c r="D86" s="260"/>
      <c r="E86" s="261"/>
    </row>
    <row r="87" s="209" customFormat="1" ht="16" customHeight="1" spans="1:5">
      <c r="A87" s="258">
        <v>20133</v>
      </c>
      <c r="B87" s="263" t="s">
        <v>249</v>
      </c>
      <c r="C87" s="262">
        <f>SUM(XFD88:XFD91)</f>
        <v>0</v>
      </c>
      <c r="D87" s="260"/>
      <c r="E87" s="261"/>
    </row>
    <row r="88" s="209" customFormat="1" ht="16" customHeight="1" spans="1:5">
      <c r="A88" s="258">
        <v>2013301</v>
      </c>
      <c r="B88" s="264" t="s">
        <v>197</v>
      </c>
      <c r="C88" s="262">
        <v>478</v>
      </c>
      <c r="D88" s="260"/>
      <c r="E88" s="261"/>
    </row>
    <row r="89" s="209" customFormat="1" ht="16" customHeight="1" spans="1:5">
      <c r="A89" s="258">
        <v>2013302</v>
      </c>
      <c r="B89" s="264" t="s">
        <v>198</v>
      </c>
      <c r="C89" s="262">
        <v>76</v>
      </c>
      <c r="D89" s="260"/>
      <c r="E89" s="261"/>
    </row>
    <row r="90" s="209" customFormat="1" ht="16" customHeight="1" spans="1:5">
      <c r="A90" s="258">
        <v>2013304</v>
      </c>
      <c r="B90" s="264" t="s">
        <v>250</v>
      </c>
      <c r="C90" s="262">
        <v>50</v>
      </c>
      <c r="D90" s="260"/>
      <c r="E90" s="261"/>
    </row>
    <row r="91" s="209" customFormat="1" ht="16" customHeight="1" spans="1:5">
      <c r="A91" s="258">
        <v>2013399</v>
      </c>
      <c r="B91" s="264" t="s">
        <v>251</v>
      </c>
      <c r="C91" s="262">
        <v>328</v>
      </c>
      <c r="D91" s="260"/>
      <c r="E91" s="261"/>
    </row>
    <row r="92" s="209" customFormat="1" ht="16" customHeight="1" spans="1:5">
      <c r="A92" s="258">
        <v>20134</v>
      </c>
      <c r="B92" s="263" t="s">
        <v>252</v>
      </c>
      <c r="C92" s="262">
        <f>SUM(XFD93:XFD96)</f>
        <v>0</v>
      </c>
      <c r="D92" s="260"/>
      <c r="E92" s="261"/>
    </row>
    <row r="93" s="209" customFormat="1" ht="16" customHeight="1" spans="1:5">
      <c r="A93" s="258">
        <v>2013401</v>
      </c>
      <c r="B93" s="264" t="s">
        <v>197</v>
      </c>
      <c r="C93" s="262">
        <v>384</v>
      </c>
      <c r="D93" s="260"/>
      <c r="E93" s="261"/>
    </row>
    <row r="94" s="209" customFormat="1" ht="16" customHeight="1" spans="1:5">
      <c r="A94" s="258">
        <v>2013402</v>
      </c>
      <c r="B94" s="264" t="s">
        <v>198</v>
      </c>
      <c r="C94" s="262">
        <v>75</v>
      </c>
      <c r="D94" s="260"/>
      <c r="E94" s="261"/>
    </row>
    <row r="95" s="209" customFormat="1" ht="16" customHeight="1" spans="1:5">
      <c r="A95" s="258">
        <v>2013404</v>
      </c>
      <c r="B95" s="264" t="s">
        <v>253</v>
      </c>
      <c r="C95" s="262">
        <v>42</v>
      </c>
      <c r="D95" s="260"/>
      <c r="E95" s="261"/>
    </row>
    <row r="96" s="209" customFormat="1" ht="16" customHeight="1" spans="1:5">
      <c r="A96" s="258">
        <v>2013405</v>
      </c>
      <c r="B96" s="264" t="s">
        <v>254</v>
      </c>
      <c r="C96" s="262">
        <v>13</v>
      </c>
      <c r="D96" s="260"/>
      <c r="E96" s="261"/>
    </row>
    <row r="97" s="209" customFormat="1" ht="16" customHeight="1" spans="1:5">
      <c r="A97" s="258">
        <v>20135</v>
      </c>
      <c r="B97" s="263" t="s">
        <v>255</v>
      </c>
      <c r="C97" s="262">
        <f>SUM(XFD98:XFD99)</f>
        <v>0</v>
      </c>
      <c r="D97" s="260"/>
      <c r="E97" s="261"/>
    </row>
    <row r="98" s="209" customFormat="1" ht="16" customHeight="1" spans="1:5">
      <c r="A98" s="258">
        <v>2013501</v>
      </c>
      <c r="B98" s="264" t="s">
        <v>197</v>
      </c>
      <c r="C98" s="262">
        <v>206</v>
      </c>
      <c r="D98" s="260"/>
      <c r="E98" s="261"/>
    </row>
    <row r="99" s="209" customFormat="1" ht="16" customHeight="1" spans="1:5">
      <c r="A99" s="258">
        <v>2013599</v>
      </c>
      <c r="B99" s="264" t="s">
        <v>256</v>
      </c>
      <c r="C99" s="262">
        <v>12</v>
      </c>
      <c r="D99" s="260"/>
      <c r="E99" s="261"/>
    </row>
    <row r="100" s="209" customFormat="1" ht="16" customHeight="1" spans="1:5">
      <c r="A100" s="258">
        <v>20137</v>
      </c>
      <c r="B100" s="263" t="s">
        <v>257</v>
      </c>
      <c r="C100" s="262">
        <f>SUM(XFD101:XFD102)</f>
        <v>0</v>
      </c>
      <c r="D100" s="260"/>
      <c r="E100" s="261"/>
    </row>
    <row r="101" s="209" customFormat="1" ht="16" customHeight="1" spans="1:5">
      <c r="A101" s="258">
        <v>2013750</v>
      </c>
      <c r="B101" s="264" t="s">
        <v>212</v>
      </c>
      <c r="C101" s="262">
        <v>110</v>
      </c>
      <c r="D101" s="260"/>
      <c r="E101" s="261"/>
    </row>
    <row r="102" s="209" customFormat="1" ht="16" customHeight="1" spans="1:5">
      <c r="A102" s="258">
        <v>2013799</v>
      </c>
      <c r="B102" s="264" t="s">
        <v>258</v>
      </c>
      <c r="C102" s="262">
        <v>136</v>
      </c>
      <c r="D102" s="260"/>
      <c r="E102" s="261"/>
    </row>
    <row r="103" s="209" customFormat="1" ht="16" customHeight="1" spans="1:5">
      <c r="A103" s="258">
        <v>20138</v>
      </c>
      <c r="B103" s="263" t="s">
        <v>259</v>
      </c>
      <c r="C103" s="262">
        <f>SUM(XFD104:XFD112)</f>
        <v>0</v>
      </c>
      <c r="D103" s="260"/>
      <c r="E103" s="261"/>
    </row>
    <row r="104" s="209" customFormat="1" ht="16" customHeight="1" spans="1:5">
      <c r="A104" s="258">
        <v>2013801</v>
      </c>
      <c r="B104" s="264" t="s">
        <v>197</v>
      </c>
      <c r="C104" s="262">
        <v>3007</v>
      </c>
      <c r="D104" s="260"/>
      <c r="E104" s="261"/>
    </row>
    <row r="105" s="209" customFormat="1" ht="16" customHeight="1" spans="1:5">
      <c r="A105" s="258">
        <v>2013802</v>
      </c>
      <c r="B105" s="264" t="s">
        <v>198</v>
      </c>
      <c r="C105" s="262">
        <v>75</v>
      </c>
      <c r="D105" s="260"/>
      <c r="E105" s="261"/>
    </row>
    <row r="106" s="209" customFormat="1" ht="16" customHeight="1" spans="1:5">
      <c r="A106" s="258">
        <v>2013804</v>
      </c>
      <c r="B106" s="264" t="s">
        <v>260</v>
      </c>
      <c r="C106" s="262">
        <v>175</v>
      </c>
      <c r="D106" s="260"/>
      <c r="E106" s="261"/>
    </row>
    <row r="107" s="209" customFormat="1" ht="16" customHeight="1" spans="1:5">
      <c r="A107" s="258">
        <v>2013805</v>
      </c>
      <c r="B107" s="264" t="s">
        <v>261</v>
      </c>
      <c r="C107" s="262">
        <v>8</v>
      </c>
      <c r="D107" s="260"/>
      <c r="E107" s="261"/>
    </row>
    <row r="108" s="209" customFormat="1" ht="16" customHeight="1" spans="1:5">
      <c r="A108" s="258">
        <v>2013808</v>
      </c>
      <c r="B108" s="264" t="s">
        <v>222</v>
      </c>
      <c r="C108" s="262">
        <v>568</v>
      </c>
      <c r="D108" s="260"/>
      <c r="E108" s="261"/>
    </row>
    <row r="109" s="209" customFormat="1" ht="16" customHeight="1" spans="1:5">
      <c r="A109" s="258">
        <v>2013812</v>
      </c>
      <c r="B109" s="264" t="s">
        <v>262</v>
      </c>
      <c r="C109" s="262">
        <v>170</v>
      </c>
      <c r="D109" s="260"/>
      <c r="E109" s="261"/>
    </row>
    <row r="110" s="209" customFormat="1" ht="16" customHeight="1" spans="1:5">
      <c r="A110" s="258">
        <v>2013815</v>
      </c>
      <c r="B110" s="264" t="s">
        <v>263</v>
      </c>
      <c r="C110" s="262">
        <v>282</v>
      </c>
      <c r="D110" s="260"/>
      <c r="E110" s="261"/>
    </row>
    <row r="111" s="209" customFormat="1" ht="16" customHeight="1" spans="1:5">
      <c r="A111" s="258">
        <v>2013850</v>
      </c>
      <c r="B111" s="264" t="s">
        <v>212</v>
      </c>
      <c r="C111" s="262">
        <v>870</v>
      </c>
      <c r="D111" s="260"/>
      <c r="E111" s="261"/>
    </row>
    <row r="112" s="209" customFormat="1" ht="16" customHeight="1" spans="1:5">
      <c r="A112" s="258">
        <v>2013899</v>
      </c>
      <c r="B112" s="264" t="s">
        <v>264</v>
      </c>
      <c r="C112" s="262">
        <v>390</v>
      </c>
      <c r="D112" s="260"/>
      <c r="E112" s="261"/>
    </row>
    <row r="113" s="209" customFormat="1" ht="16" customHeight="1" spans="1:5">
      <c r="A113" s="258">
        <v>20199</v>
      </c>
      <c r="B113" s="263" t="s">
        <v>265</v>
      </c>
      <c r="C113" s="262">
        <f>SUM(XFD114)</f>
        <v>0</v>
      </c>
      <c r="D113" s="260"/>
      <c r="E113" s="261"/>
    </row>
    <row r="114" s="209" customFormat="1" ht="16" customHeight="1" spans="1:5">
      <c r="A114" s="258">
        <v>2019999</v>
      </c>
      <c r="B114" s="264" t="s">
        <v>265</v>
      </c>
      <c r="C114" s="262">
        <v>3646</v>
      </c>
      <c r="D114" s="260"/>
      <c r="E114" s="261"/>
    </row>
    <row r="115" s="209" customFormat="1" ht="16" customHeight="1" spans="1:5">
      <c r="A115" s="258">
        <v>203</v>
      </c>
      <c r="B115" s="194" t="s">
        <v>266</v>
      </c>
      <c r="C115" s="262">
        <f t="shared" ref="C115:C116" si="0">XFD116</f>
        <v>0</v>
      </c>
      <c r="D115" s="260"/>
      <c r="E115" s="261"/>
    </row>
    <row r="116" s="209" customFormat="1" ht="16" customHeight="1" spans="1:5">
      <c r="A116" s="258">
        <v>20306</v>
      </c>
      <c r="B116" s="263" t="s">
        <v>267</v>
      </c>
      <c r="C116" s="262">
        <f t="shared" si="0"/>
        <v>0</v>
      </c>
      <c r="D116" s="260"/>
      <c r="E116" s="261"/>
    </row>
    <row r="117" s="209" customFormat="1" ht="16" customHeight="1" spans="1:5">
      <c r="A117" s="258">
        <v>2030699</v>
      </c>
      <c r="B117" s="264" t="s">
        <v>268</v>
      </c>
      <c r="C117" s="262">
        <v>20</v>
      </c>
      <c r="D117" s="260"/>
      <c r="E117" s="261"/>
    </row>
    <row r="118" s="209" customFormat="1" ht="16" customHeight="1" spans="1:5">
      <c r="A118" s="258">
        <v>204</v>
      </c>
      <c r="B118" s="194" t="s">
        <v>269</v>
      </c>
      <c r="C118" s="262">
        <f>XFD119+XFD124+XFD126+XFD135+XFD137+XFD139</f>
        <v>0</v>
      </c>
      <c r="D118" s="260"/>
      <c r="E118" s="261"/>
    </row>
    <row r="119" s="209" customFormat="1" ht="16" customHeight="1" spans="1:5">
      <c r="A119" s="258">
        <v>20402</v>
      </c>
      <c r="B119" s="263" t="s">
        <v>270</v>
      </c>
      <c r="C119" s="262">
        <f>SUM(XFD120:XFD123)</f>
        <v>0</v>
      </c>
      <c r="D119" s="260"/>
      <c r="E119" s="261"/>
    </row>
    <row r="120" s="209" customFormat="1" ht="16" customHeight="1" spans="1:5">
      <c r="A120" s="258">
        <v>2040201</v>
      </c>
      <c r="B120" s="264" t="s">
        <v>197</v>
      </c>
      <c r="C120" s="262">
        <v>17785</v>
      </c>
      <c r="D120" s="260"/>
      <c r="E120" s="261"/>
    </row>
    <row r="121" s="209" customFormat="1" ht="16" customHeight="1" spans="1:5">
      <c r="A121" s="258">
        <v>2040219</v>
      </c>
      <c r="B121" s="264" t="s">
        <v>222</v>
      </c>
      <c r="C121" s="262">
        <v>556</v>
      </c>
      <c r="D121" s="260"/>
      <c r="E121" s="261"/>
    </row>
    <row r="122" s="209" customFormat="1" ht="16" customHeight="1" spans="1:5">
      <c r="A122" s="258">
        <v>2040220</v>
      </c>
      <c r="B122" s="264" t="s">
        <v>271</v>
      </c>
      <c r="C122" s="262">
        <v>12514</v>
      </c>
      <c r="D122" s="260"/>
      <c r="E122" s="261"/>
    </row>
    <row r="123" s="209" customFormat="1" ht="16" customHeight="1" spans="1:5">
      <c r="A123" s="258">
        <v>2040299</v>
      </c>
      <c r="B123" s="264" t="s">
        <v>272</v>
      </c>
      <c r="C123" s="262">
        <v>8621</v>
      </c>
      <c r="D123" s="260"/>
      <c r="E123" s="261"/>
    </row>
    <row r="124" s="209" customFormat="1" ht="16" customHeight="1" spans="1:5">
      <c r="A124" s="258">
        <v>20404</v>
      </c>
      <c r="B124" s="263" t="s">
        <v>273</v>
      </c>
      <c r="C124" s="262">
        <f>XFD125</f>
        <v>0</v>
      </c>
      <c r="D124" s="260"/>
      <c r="E124" s="261"/>
    </row>
    <row r="125" s="209" customFormat="1" ht="16" customHeight="1" spans="1:5">
      <c r="A125" s="258">
        <v>2040499</v>
      </c>
      <c r="B125" s="264" t="s">
        <v>274</v>
      </c>
      <c r="C125" s="262">
        <v>1170</v>
      </c>
      <c r="D125" s="260"/>
      <c r="E125" s="261"/>
    </row>
    <row r="126" s="209" customFormat="1" ht="16" customHeight="1" spans="1:5">
      <c r="A126" s="258">
        <v>20406</v>
      </c>
      <c r="B126" s="263" t="s">
        <v>275</v>
      </c>
      <c r="C126" s="262">
        <f>SUM(XFD127:XFD134)</f>
        <v>0</v>
      </c>
      <c r="D126" s="260"/>
      <c r="E126" s="261"/>
    </row>
    <row r="127" s="209" customFormat="1" ht="16" customHeight="1" spans="1:5">
      <c r="A127" s="258">
        <v>2040601</v>
      </c>
      <c r="B127" s="264" t="s">
        <v>197</v>
      </c>
      <c r="C127" s="262">
        <v>618</v>
      </c>
      <c r="D127" s="260"/>
      <c r="E127" s="261"/>
    </row>
    <row r="128" s="209" customFormat="1" ht="16" customHeight="1" spans="1:5">
      <c r="A128" s="258">
        <v>2040602</v>
      </c>
      <c r="B128" s="264" t="s">
        <v>198</v>
      </c>
      <c r="C128" s="262">
        <v>25</v>
      </c>
      <c r="D128" s="260"/>
      <c r="E128" s="261"/>
    </row>
    <row r="129" s="209" customFormat="1" ht="16" customHeight="1" spans="1:5">
      <c r="A129" s="258">
        <v>2040604</v>
      </c>
      <c r="B129" s="264" t="s">
        <v>276</v>
      </c>
      <c r="C129" s="262">
        <v>16</v>
      </c>
      <c r="D129" s="260"/>
      <c r="E129" s="261"/>
    </row>
    <row r="130" s="209" customFormat="1" ht="16" customHeight="1" spans="1:5">
      <c r="A130" s="258">
        <v>2040605</v>
      </c>
      <c r="B130" s="264" t="s">
        <v>277</v>
      </c>
      <c r="C130" s="262">
        <v>10</v>
      </c>
      <c r="D130" s="260"/>
      <c r="E130" s="261"/>
    </row>
    <row r="131" s="209" customFormat="1" ht="16" customHeight="1" spans="1:5">
      <c r="A131" s="258">
        <v>2040607</v>
      </c>
      <c r="B131" s="264" t="s">
        <v>278</v>
      </c>
      <c r="C131" s="262">
        <v>95</v>
      </c>
      <c r="D131" s="260"/>
      <c r="E131" s="261"/>
    </row>
    <row r="132" s="209" customFormat="1" ht="16" customHeight="1" spans="1:5">
      <c r="A132" s="258">
        <v>2040610</v>
      </c>
      <c r="B132" s="264" t="s">
        <v>279</v>
      </c>
      <c r="C132" s="262">
        <v>9</v>
      </c>
      <c r="D132" s="260"/>
      <c r="E132" s="261"/>
    </row>
    <row r="133" s="209" customFormat="1" ht="16" customHeight="1" spans="1:5">
      <c r="A133" s="258">
        <v>2040612</v>
      </c>
      <c r="B133" s="264" t="s">
        <v>280</v>
      </c>
      <c r="C133" s="262">
        <v>83</v>
      </c>
      <c r="D133" s="260"/>
      <c r="E133" s="261"/>
    </row>
    <row r="134" s="209" customFormat="1" ht="16" customHeight="1" spans="1:5">
      <c r="A134" s="258">
        <v>2040650</v>
      </c>
      <c r="B134" s="264" t="s">
        <v>212</v>
      </c>
      <c r="C134" s="262">
        <v>6</v>
      </c>
      <c r="D134" s="260"/>
      <c r="E134" s="261"/>
    </row>
    <row r="135" s="209" customFormat="1" ht="16" customHeight="1" spans="1:5">
      <c r="A135" s="258">
        <v>20407</v>
      </c>
      <c r="B135" s="263" t="s">
        <v>281</v>
      </c>
      <c r="C135" s="262">
        <f>XFD136</f>
        <v>0</v>
      </c>
      <c r="D135" s="260"/>
      <c r="E135" s="261"/>
    </row>
    <row r="136" s="209" customFormat="1" ht="16" customHeight="1" spans="1:5">
      <c r="A136" s="258">
        <v>2040704</v>
      </c>
      <c r="B136" s="264" t="s">
        <v>282</v>
      </c>
      <c r="C136" s="262">
        <v>200</v>
      </c>
      <c r="D136" s="260"/>
      <c r="E136" s="261"/>
    </row>
    <row r="137" s="209" customFormat="1" ht="16" customHeight="1" spans="1:5">
      <c r="A137" s="258">
        <v>20409</v>
      </c>
      <c r="B137" s="263" t="s">
        <v>283</v>
      </c>
      <c r="C137" s="262">
        <f>XFD138</f>
        <v>0</v>
      </c>
      <c r="D137" s="260"/>
      <c r="E137" s="261"/>
    </row>
    <row r="138" s="209" customFormat="1" ht="16" customHeight="1" spans="1:5">
      <c r="A138" s="258">
        <v>2040905</v>
      </c>
      <c r="B138" s="264" t="s">
        <v>284</v>
      </c>
      <c r="C138" s="262">
        <v>20</v>
      </c>
      <c r="D138" s="260"/>
      <c r="E138" s="261"/>
    </row>
    <row r="139" s="209" customFormat="1" ht="16" customHeight="1" spans="1:5">
      <c r="A139" s="258">
        <v>20499</v>
      </c>
      <c r="B139" s="263" t="s">
        <v>285</v>
      </c>
      <c r="C139" s="262">
        <f>SUM(XFD140:XFD141)</f>
        <v>0</v>
      </c>
      <c r="D139" s="260"/>
      <c r="E139" s="261"/>
    </row>
    <row r="140" s="209" customFormat="1" ht="16" customHeight="1" spans="1:5">
      <c r="A140" s="258">
        <v>2049902</v>
      </c>
      <c r="B140" s="264" t="s">
        <v>286</v>
      </c>
      <c r="C140" s="262">
        <v>90</v>
      </c>
      <c r="D140" s="260"/>
      <c r="E140" s="261"/>
    </row>
    <row r="141" s="209" customFormat="1" ht="16" customHeight="1" spans="1:5">
      <c r="A141" s="258">
        <v>2049999</v>
      </c>
      <c r="B141" s="264" t="s">
        <v>285</v>
      </c>
      <c r="C141" s="262">
        <v>291</v>
      </c>
      <c r="D141" s="260"/>
      <c r="E141" s="261"/>
    </row>
    <row r="142" s="209" customFormat="1" ht="16" customHeight="1" spans="1:5">
      <c r="A142" s="258">
        <v>205</v>
      </c>
      <c r="B142" s="194" t="s">
        <v>287</v>
      </c>
      <c r="C142" s="262">
        <f>XFD143+XFD147+XFD150+XFD154+XFD156</f>
        <v>0</v>
      </c>
      <c r="D142" s="260"/>
      <c r="E142" s="261"/>
    </row>
    <row r="143" s="209" customFormat="1" ht="16" customHeight="1" spans="1:5">
      <c r="A143" s="258">
        <v>20501</v>
      </c>
      <c r="B143" s="263" t="s">
        <v>288</v>
      </c>
      <c r="C143" s="262">
        <f>SUM(XFD144:XFD146)</f>
        <v>0</v>
      </c>
      <c r="D143" s="260"/>
      <c r="E143" s="261"/>
    </row>
    <row r="144" s="209" customFormat="1" ht="16" customHeight="1" spans="1:5">
      <c r="A144" s="258">
        <v>2050101</v>
      </c>
      <c r="B144" s="264" t="s">
        <v>197</v>
      </c>
      <c r="C144" s="262">
        <v>728</v>
      </c>
      <c r="D144" s="260"/>
      <c r="E144" s="261"/>
    </row>
    <row r="145" s="209" customFormat="1" ht="16" customHeight="1" spans="1:5">
      <c r="A145" s="258">
        <v>2050102</v>
      </c>
      <c r="B145" s="264" t="s">
        <v>198</v>
      </c>
      <c r="C145" s="262">
        <v>213</v>
      </c>
      <c r="D145" s="260"/>
      <c r="E145" s="261"/>
    </row>
    <row r="146" s="209" customFormat="1" ht="16" customHeight="1" spans="1:5">
      <c r="A146" s="258">
        <v>2050199</v>
      </c>
      <c r="B146" s="264" t="s">
        <v>289</v>
      </c>
      <c r="C146" s="262">
        <v>1037</v>
      </c>
      <c r="D146" s="260"/>
      <c r="E146" s="261"/>
    </row>
    <row r="147" s="209" customFormat="1" ht="16" customHeight="1" spans="1:5">
      <c r="A147" s="258">
        <v>20502</v>
      </c>
      <c r="B147" s="263" t="s">
        <v>290</v>
      </c>
      <c r="C147" s="262">
        <f>SUM(XFD148:XFD149)</f>
        <v>0</v>
      </c>
      <c r="D147" s="260"/>
      <c r="E147" s="261"/>
    </row>
    <row r="148" s="209" customFormat="1" ht="16" customHeight="1" spans="1:5">
      <c r="A148" s="258">
        <v>2050201</v>
      </c>
      <c r="B148" s="264" t="s">
        <v>291</v>
      </c>
      <c r="C148" s="262">
        <v>117</v>
      </c>
      <c r="D148" s="260"/>
      <c r="E148" s="261"/>
    </row>
    <row r="149" s="209" customFormat="1" ht="16" customHeight="1" spans="1:5">
      <c r="A149" s="258">
        <v>2050204</v>
      </c>
      <c r="B149" s="264" t="s">
        <v>292</v>
      </c>
      <c r="C149" s="262">
        <v>13549</v>
      </c>
      <c r="D149" s="260"/>
      <c r="E149" s="261"/>
    </row>
    <row r="150" s="209" customFormat="1" ht="16" customHeight="1" spans="1:5">
      <c r="A150" s="258">
        <v>20503</v>
      </c>
      <c r="B150" s="263" t="s">
        <v>293</v>
      </c>
      <c r="C150" s="262">
        <f>SUM(XFD151:XFD153)</f>
        <v>0</v>
      </c>
      <c r="D150" s="260"/>
      <c r="E150" s="261"/>
    </row>
    <row r="151" s="209" customFormat="1" ht="16" customHeight="1" spans="1:5">
      <c r="A151" s="258">
        <v>2050302</v>
      </c>
      <c r="B151" s="264" t="s">
        <v>294</v>
      </c>
      <c r="C151" s="262">
        <v>1287</v>
      </c>
      <c r="D151" s="260"/>
      <c r="E151" s="261"/>
    </row>
    <row r="152" s="209" customFormat="1" ht="16" customHeight="1" spans="1:5">
      <c r="A152" s="258">
        <v>2050303</v>
      </c>
      <c r="B152" s="264" t="s">
        <v>295</v>
      </c>
      <c r="C152" s="262">
        <v>3689</v>
      </c>
      <c r="D152" s="260"/>
      <c r="E152" s="261"/>
    </row>
    <row r="153" s="209" customFormat="1" ht="16" customHeight="1" spans="1:5">
      <c r="A153" s="258">
        <v>2050305</v>
      </c>
      <c r="B153" s="264" t="s">
        <v>296</v>
      </c>
      <c r="C153" s="262">
        <v>5793</v>
      </c>
      <c r="D153" s="260"/>
      <c r="E153" s="261"/>
    </row>
    <row r="154" s="209" customFormat="1" ht="16" customHeight="1" spans="1:5">
      <c r="A154" s="258">
        <v>20508</v>
      </c>
      <c r="B154" s="263" t="s">
        <v>297</v>
      </c>
      <c r="C154" s="262">
        <f>XFD155</f>
        <v>0</v>
      </c>
      <c r="D154" s="260"/>
      <c r="E154" s="261"/>
    </row>
    <row r="155" s="209" customFormat="1" ht="16" customHeight="1" spans="1:5">
      <c r="A155" s="258">
        <v>2050802</v>
      </c>
      <c r="B155" s="264" t="s">
        <v>298</v>
      </c>
      <c r="C155" s="262">
        <v>2004</v>
      </c>
      <c r="D155" s="260"/>
      <c r="E155" s="261"/>
    </row>
    <row r="156" s="209" customFormat="1" ht="16" customHeight="1" spans="1:5">
      <c r="A156" s="258">
        <v>20599</v>
      </c>
      <c r="B156" s="263" t="s">
        <v>299</v>
      </c>
      <c r="C156" s="262">
        <f>XFD157</f>
        <v>0</v>
      </c>
      <c r="D156" s="260"/>
      <c r="E156" s="261"/>
    </row>
    <row r="157" s="209" customFormat="1" ht="16" customHeight="1" spans="1:5">
      <c r="A157" s="258">
        <v>2059999</v>
      </c>
      <c r="B157" s="264" t="s">
        <v>299</v>
      </c>
      <c r="C157" s="262">
        <v>403</v>
      </c>
      <c r="D157" s="260"/>
      <c r="E157" s="261"/>
    </row>
    <row r="158" s="209" customFormat="1" ht="16" customHeight="1" spans="1:5">
      <c r="A158" s="258">
        <v>206</v>
      </c>
      <c r="B158" s="194" t="s">
        <v>300</v>
      </c>
      <c r="C158" s="262">
        <f>XFD159+XFD162+XFD164+XFD167+XFD169</f>
        <v>0</v>
      </c>
      <c r="D158" s="260"/>
      <c r="E158" s="261"/>
    </row>
    <row r="159" s="209" customFormat="1" ht="16" customHeight="1" spans="1:5">
      <c r="A159" s="258">
        <v>20601</v>
      </c>
      <c r="B159" s="263" t="s">
        <v>301</v>
      </c>
      <c r="C159" s="262">
        <f>SUM(XFD160:XFD161)</f>
        <v>0</v>
      </c>
      <c r="D159" s="260"/>
      <c r="E159" s="261"/>
    </row>
    <row r="160" s="209" customFormat="1" ht="16" customHeight="1" spans="1:5">
      <c r="A160" s="258">
        <v>2060101</v>
      </c>
      <c r="B160" s="264" t="s">
        <v>197</v>
      </c>
      <c r="C160" s="262">
        <v>285</v>
      </c>
      <c r="D160" s="260"/>
      <c r="E160" s="261"/>
    </row>
    <row r="161" s="209" customFormat="1" ht="16" customHeight="1" spans="1:5">
      <c r="A161" s="258">
        <v>2060199</v>
      </c>
      <c r="B161" s="264" t="s">
        <v>302</v>
      </c>
      <c r="C161" s="262">
        <v>15</v>
      </c>
      <c r="D161" s="260"/>
      <c r="E161" s="261"/>
    </row>
    <row r="162" s="209" customFormat="1" ht="16" customHeight="1" spans="1:5">
      <c r="A162" s="258">
        <v>20605</v>
      </c>
      <c r="B162" s="263" t="s">
        <v>303</v>
      </c>
      <c r="C162" s="262">
        <f>XFD163</f>
        <v>0</v>
      </c>
      <c r="D162" s="260"/>
      <c r="E162" s="261"/>
    </row>
    <row r="163" s="209" customFormat="1" ht="16" customHeight="1" spans="1:5">
      <c r="A163" s="258">
        <v>2060502</v>
      </c>
      <c r="B163" s="264" t="s">
        <v>304</v>
      </c>
      <c r="C163" s="262">
        <v>250</v>
      </c>
      <c r="D163" s="260"/>
      <c r="E163" s="261"/>
    </row>
    <row r="164" s="209" customFormat="1" ht="16" customHeight="1" spans="1:5">
      <c r="A164" s="258">
        <v>20607</v>
      </c>
      <c r="B164" s="263" t="s">
        <v>305</v>
      </c>
      <c r="C164" s="262">
        <f>SUM(XFD165:XFD166)</f>
        <v>0</v>
      </c>
      <c r="D164" s="260"/>
      <c r="E164" s="261"/>
    </row>
    <row r="165" s="209" customFormat="1" ht="16" customHeight="1" spans="1:5">
      <c r="A165" s="258">
        <v>2060701</v>
      </c>
      <c r="B165" s="264" t="s">
        <v>306</v>
      </c>
      <c r="C165" s="262">
        <v>156</v>
      </c>
      <c r="D165" s="260"/>
      <c r="E165" s="261"/>
    </row>
    <row r="166" s="209" customFormat="1" ht="16" customHeight="1" spans="1:5">
      <c r="A166" s="258">
        <v>2060702</v>
      </c>
      <c r="B166" s="264" t="s">
        <v>307</v>
      </c>
      <c r="C166" s="262">
        <v>80</v>
      </c>
      <c r="D166" s="260"/>
      <c r="E166" s="261"/>
    </row>
    <row r="167" s="209" customFormat="1" ht="16" customHeight="1" spans="1:5">
      <c r="A167" s="258">
        <v>20609</v>
      </c>
      <c r="B167" s="263" t="s">
        <v>308</v>
      </c>
      <c r="C167" s="262">
        <f>XFD168</f>
        <v>0</v>
      </c>
      <c r="D167" s="260"/>
      <c r="E167" s="261"/>
    </row>
    <row r="168" s="209" customFormat="1" ht="16" customHeight="1" spans="1:5">
      <c r="A168" s="258">
        <v>2060902</v>
      </c>
      <c r="B168" s="264" t="s">
        <v>309</v>
      </c>
      <c r="C168" s="262">
        <v>200</v>
      </c>
      <c r="D168" s="260"/>
      <c r="E168" s="261"/>
    </row>
    <row r="169" s="209" customFormat="1" ht="16" customHeight="1" spans="1:5">
      <c r="A169" s="258">
        <v>20699</v>
      </c>
      <c r="B169" s="263" t="s">
        <v>310</v>
      </c>
      <c r="C169" s="262">
        <f>XFD170</f>
        <v>0</v>
      </c>
      <c r="D169" s="260"/>
      <c r="E169" s="261"/>
    </row>
    <row r="170" s="209" customFormat="1" ht="16" customHeight="1" spans="1:5">
      <c r="A170" s="258">
        <v>2069901</v>
      </c>
      <c r="B170" s="264" t="s">
        <v>311</v>
      </c>
      <c r="C170" s="262">
        <v>4750</v>
      </c>
      <c r="D170" s="260"/>
      <c r="E170" s="261"/>
    </row>
    <row r="171" s="209" customFormat="1" ht="16" customHeight="1" spans="1:5">
      <c r="A171" s="258">
        <v>207</v>
      </c>
      <c r="B171" s="194" t="s">
        <v>312</v>
      </c>
      <c r="C171" s="262">
        <f>XFD172+XFD180+XFD183+XFD185+XFD188+XFD192+XFD194</f>
        <v>0</v>
      </c>
      <c r="D171" s="260"/>
      <c r="E171" s="261"/>
    </row>
    <row r="172" s="209" customFormat="1" ht="16" customHeight="1" spans="1:5">
      <c r="A172" s="258">
        <v>20701</v>
      </c>
      <c r="B172" s="263" t="s">
        <v>313</v>
      </c>
      <c r="C172" s="262">
        <f>SUM(XFD173:XFD179)</f>
        <v>0</v>
      </c>
      <c r="D172" s="260"/>
      <c r="E172" s="261"/>
    </row>
    <row r="173" s="209" customFormat="1" ht="16" customHeight="1" spans="1:5">
      <c r="A173" s="258">
        <v>2070101</v>
      </c>
      <c r="B173" s="264" t="s">
        <v>197</v>
      </c>
      <c r="C173" s="262">
        <v>503</v>
      </c>
      <c r="D173" s="260"/>
      <c r="E173" s="261"/>
    </row>
    <row r="174" s="209" customFormat="1" ht="16" customHeight="1" spans="1:5">
      <c r="A174" s="258">
        <v>2070102</v>
      </c>
      <c r="B174" s="264" t="s">
        <v>198</v>
      </c>
      <c r="C174" s="262">
        <v>25</v>
      </c>
      <c r="D174" s="260"/>
      <c r="E174" s="261"/>
    </row>
    <row r="175" s="209" customFormat="1" ht="16" customHeight="1" spans="1:5">
      <c r="A175" s="258">
        <v>2070104</v>
      </c>
      <c r="B175" s="264" t="s">
        <v>314</v>
      </c>
      <c r="C175" s="262">
        <v>324</v>
      </c>
      <c r="D175" s="260"/>
      <c r="E175" s="261"/>
    </row>
    <row r="176" s="209" customFormat="1" ht="16" customHeight="1" spans="1:5">
      <c r="A176" s="258">
        <v>2070108</v>
      </c>
      <c r="B176" s="264" t="s">
        <v>315</v>
      </c>
      <c r="C176" s="262">
        <v>300</v>
      </c>
      <c r="D176" s="260"/>
      <c r="E176" s="261"/>
    </row>
    <row r="177" s="209" customFormat="1" ht="16" customHeight="1" spans="1:5">
      <c r="A177" s="258">
        <v>2070110</v>
      </c>
      <c r="B177" s="264" t="s">
        <v>316</v>
      </c>
      <c r="C177" s="262">
        <v>10</v>
      </c>
      <c r="D177" s="260"/>
      <c r="E177" s="261"/>
    </row>
    <row r="178" s="209" customFormat="1" ht="16" customHeight="1" spans="1:5">
      <c r="A178" s="258">
        <v>2070111</v>
      </c>
      <c r="B178" s="264" t="s">
        <v>317</v>
      </c>
      <c r="C178" s="262">
        <v>70</v>
      </c>
      <c r="D178" s="260"/>
      <c r="E178" s="261"/>
    </row>
    <row r="179" s="209" customFormat="1" ht="16" customHeight="1" spans="1:5">
      <c r="A179" s="258">
        <v>2070112</v>
      </c>
      <c r="B179" s="264" t="s">
        <v>318</v>
      </c>
      <c r="C179" s="262">
        <v>210</v>
      </c>
      <c r="D179" s="260"/>
      <c r="E179" s="261"/>
    </row>
    <row r="180" s="209" customFormat="1" ht="16" customHeight="1" spans="1:5">
      <c r="A180" s="258">
        <v>20702</v>
      </c>
      <c r="B180" s="263" t="s">
        <v>319</v>
      </c>
      <c r="C180" s="262">
        <f>SUM(XFD181:XFD182)</f>
        <v>0</v>
      </c>
      <c r="D180" s="260"/>
      <c r="E180" s="261"/>
    </row>
    <row r="181" s="209" customFormat="1" ht="16" customHeight="1" spans="1:5">
      <c r="A181" s="258">
        <v>2070204</v>
      </c>
      <c r="B181" s="264" t="s">
        <v>320</v>
      </c>
      <c r="C181" s="262">
        <v>655</v>
      </c>
      <c r="D181" s="260"/>
      <c r="E181" s="261"/>
    </row>
    <row r="182" s="209" customFormat="1" ht="16" customHeight="1" spans="1:5">
      <c r="A182" s="258">
        <v>2070205</v>
      </c>
      <c r="B182" s="264" t="s">
        <v>321</v>
      </c>
      <c r="C182" s="262">
        <v>1052</v>
      </c>
      <c r="D182" s="260"/>
      <c r="E182" s="261"/>
    </row>
    <row r="183" s="209" customFormat="1" ht="16" customHeight="1" spans="1:5">
      <c r="A183" s="258">
        <v>20703</v>
      </c>
      <c r="B183" s="263" t="s">
        <v>322</v>
      </c>
      <c r="C183" s="262">
        <f>XFD184</f>
        <v>0</v>
      </c>
      <c r="D183" s="260"/>
      <c r="E183" s="261"/>
    </row>
    <row r="184" s="209" customFormat="1" ht="16" customHeight="1" spans="1:5">
      <c r="A184" s="258">
        <v>2070308</v>
      </c>
      <c r="B184" s="264" t="s">
        <v>323</v>
      </c>
      <c r="C184" s="262">
        <v>20</v>
      </c>
      <c r="D184" s="260"/>
      <c r="E184" s="261"/>
    </row>
    <row r="185" s="209" customFormat="1" ht="16" customHeight="1" spans="1:5">
      <c r="A185" s="258">
        <v>20706</v>
      </c>
      <c r="B185" s="263" t="s">
        <v>324</v>
      </c>
      <c r="C185" s="262">
        <f>SUM(XFD186:XFD187)</f>
        <v>0</v>
      </c>
      <c r="D185" s="260"/>
      <c r="E185" s="261"/>
    </row>
    <row r="186" s="209" customFormat="1" ht="16" customHeight="1" spans="1:5">
      <c r="A186" s="258">
        <v>2070604</v>
      </c>
      <c r="B186" s="264" t="s">
        <v>325</v>
      </c>
      <c r="C186" s="262">
        <v>100</v>
      </c>
      <c r="D186" s="260"/>
      <c r="E186" s="261"/>
    </row>
    <row r="187" s="209" customFormat="1" ht="16" customHeight="1" spans="1:5">
      <c r="A187" s="258">
        <v>2070605</v>
      </c>
      <c r="B187" s="264" t="s">
        <v>326</v>
      </c>
      <c r="C187" s="262">
        <v>155</v>
      </c>
      <c r="D187" s="260"/>
      <c r="E187" s="261"/>
    </row>
    <row r="188" s="209" customFormat="1" ht="16" customHeight="1" spans="1:5">
      <c r="A188" s="258">
        <v>20708</v>
      </c>
      <c r="B188" s="263" t="s">
        <v>327</v>
      </c>
      <c r="C188" s="262">
        <f>SUM(XFD189:XFD191)</f>
        <v>0</v>
      </c>
      <c r="D188" s="260"/>
      <c r="E188" s="261"/>
    </row>
    <row r="189" s="209" customFormat="1" ht="16" customHeight="1" spans="1:5">
      <c r="A189" s="258">
        <v>2070807</v>
      </c>
      <c r="B189" s="264" t="s">
        <v>328</v>
      </c>
      <c r="C189" s="262">
        <v>233</v>
      </c>
      <c r="D189" s="260"/>
      <c r="E189" s="261"/>
    </row>
    <row r="190" s="209" customFormat="1" ht="16" customHeight="1" spans="1:5">
      <c r="A190" s="258">
        <v>2070808</v>
      </c>
      <c r="B190" s="264" t="s">
        <v>329</v>
      </c>
      <c r="C190" s="262">
        <v>1234</v>
      </c>
      <c r="D190" s="260"/>
      <c r="E190" s="261"/>
    </row>
    <row r="191" s="209" customFormat="1" ht="16" customHeight="1" spans="1:5">
      <c r="A191" s="258">
        <v>2070899</v>
      </c>
      <c r="B191" s="264" t="s">
        <v>330</v>
      </c>
      <c r="C191" s="262">
        <v>10</v>
      </c>
      <c r="D191" s="260"/>
      <c r="E191" s="261"/>
    </row>
    <row r="192" s="209" customFormat="1" ht="16" customHeight="1" spans="1:5">
      <c r="A192" s="258">
        <v>20709</v>
      </c>
      <c r="B192" s="263" t="s">
        <v>331</v>
      </c>
      <c r="C192" s="262">
        <f>XFD193</f>
        <v>0</v>
      </c>
      <c r="D192" s="260"/>
      <c r="E192" s="261"/>
    </row>
    <row r="193" s="209" customFormat="1" ht="16" customHeight="1" spans="1:5">
      <c r="A193" s="258">
        <v>2070904</v>
      </c>
      <c r="B193" s="264" t="s">
        <v>332</v>
      </c>
      <c r="C193" s="262">
        <v>3</v>
      </c>
      <c r="D193" s="260"/>
      <c r="E193" s="261"/>
    </row>
    <row r="194" s="209" customFormat="1" ht="16" customHeight="1" spans="1:5">
      <c r="A194" s="258">
        <v>20799</v>
      </c>
      <c r="B194" s="263" t="s">
        <v>333</v>
      </c>
      <c r="C194" s="262">
        <f>SUM(XFD195:XFD196)</f>
        <v>0</v>
      </c>
      <c r="D194" s="260"/>
      <c r="E194" s="261"/>
    </row>
    <row r="195" s="209" customFormat="1" ht="16" customHeight="1" spans="1:5">
      <c r="A195" s="258">
        <v>2079903</v>
      </c>
      <c r="B195" s="264" t="s">
        <v>334</v>
      </c>
      <c r="C195" s="262">
        <v>1000</v>
      </c>
      <c r="D195" s="260"/>
      <c r="E195" s="261"/>
    </row>
    <row r="196" s="209" customFormat="1" ht="16" customHeight="1" spans="1:5">
      <c r="A196" s="258">
        <v>2079999</v>
      </c>
      <c r="B196" s="264" t="s">
        <v>333</v>
      </c>
      <c r="C196" s="262">
        <v>502</v>
      </c>
      <c r="D196" s="260"/>
      <c r="E196" s="261"/>
    </row>
    <row r="197" s="209" customFormat="1" ht="16" customHeight="1" spans="1:5">
      <c r="A197" s="258">
        <v>208</v>
      </c>
      <c r="B197" s="194" t="s">
        <v>335</v>
      </c>
      <c r="C197" s="262">
        <f>XFD198+XFD209+XFD212+XFD219+XFD221+XFD223+XFD227+XFD232+XFD238+XFD243+XFD247+XFD250+XFD256</f>
        <v>0</v>
      </c>
      <c r="D197" s="260"/>
      <c r="E197" s="261"/>
    </row>
    <row r="198" s="209" customFormat="1" ht="16" customHeight="1" spans="1:5">
      <c r="A198" s="258">
        <v>20801</v>
      </c>
      <c r="B198" s="263" t="s">
        <v>336</v>
      </c>
      <c r="C198" s="262">
        <f>SUM(XFD199:XFD208)</f>
        <v>0</v>
      </c>
      <c r="D198" s="260"/>
      <c r="E198" s="261"/>
    </row>
    <row r="199" s="209" customFormat="1" ht="16" customHeight="1" spans="1:5">
      <c r="A199" s="258">
        <v>2080101</v>
      </c>
      <c r="B199" s="264" t="s">
        <v>197</v>
      </c>
      <c r="C199" s="262">
        <v>533</v>
      </c>
      <c r="D199" s="260"/>
      <c r="E199" s="261"/>
    </row>
    <row r="200" s="209" customFormat="1" ht="16" customHeight="1" spans="1:5">
      <c r="A200" s="258">
        <v>2080102</v>
      </c>
      <c r="B200" s="264" t="s">
        <v>198</v>
      </c>
      <c r="C200" s="262">
        <v>35</v>
      </c>
      <c r="D200" s="260"/>
      <c r="E200" s="261"/>
    </row>
    <row r="201" s="209" customFormat="1" ht="16" customHeight="1" spans="1:5">
      <c r="A201" s="258">
        <v>2080105</v>
      </c>
      <c r="B201" s="264" t="s">
        <v>337</v>
      </c>
      <c r="C201" s="262">
        <v>134</v>
      </c>
      <c r="D201" s="260"/>
      <c r="E201" s="261"/>
    </row>
    <row r="202" s="209" customFormat="1" ht="16" customHeight="1" spans="1:5">
      <c r="A202" s="258">
        <v>2080106</v>
      </c>
      <c r="B202" s="264" t="s">
        <v>338</v>
      </c>
      <c r="C202" s="262">
        <v>159</v>
      </c>
      <c r="D202" s="260"/>
      <c r="E202" s="261"/>
    </row>
    <row r="203" s="209" customFormat="1" ht="16" customHeight="1" spans="1:5">
      <c r="A203" s="258">
        <v>2080108</v>
      </c>
      <c r="B203" s="264" t="s">
        <v>222</v>
      </c>
      <c r="C203" s="262">
        <v>139</v>
      </c>
      <c r="D203" s="260"/>
      <c r="E203" s="261"/>
    </row>
    <row r="204" s="209" customFormat="1" ht="16" customHeight="1" spans="1:5">
      <c r="A204" s="258">
        <v>2080109</v>
      </c>
      <c r="B204" s="264" t="s">
        <v>339</v>
      </c>
      <c r="C204" s="262">
        <v>451</v>
      </c>
      <c r="D204" s="260"/>
      <c r="E204" s="261"/>
    </row>
    <row r="205" s="209" customFormat="1" ht="16" customHeight="1" spans="1:5">
      <c r="A205" s="258">
        <v>2080111</v>
      </c>
      <c r="B205" s="264" t="s">
        <v>340</v>
      </c>
      <c r="C205" s="262">
        <v>370</v>
      </c>
      <c r="D205" s="260"/>
      <c r="E205" s="261"/>
    </row>
    <row r="206" s="209" customFormat="1" ht="16" customHeight="1" spans="1:5">
      <c r="A206" s="258">
        <v>2080112</v>
      </c>
      <c r="B206" s="264" t="s">
        <v>341</v>
      </c>
      <c r="C206" s="262">
        <v>26</v>
      </c>
      <c r="D206" s="260"/>
      <c r="E206" s="261"/>
    </row>
    <row r="207" s="209" customFormat="1" ht="16" customHeight="1" spans="1:5">
      <c r="A207" s="258">
        <v>2080116</v>
      </c>
      <c r="B207" s="264" t="s">
        <v>342</v>
      </c>
      <c r="C207" s="262">
        <v>600</v>
      </c>
      <c r="D207" s="260"/>
      <c r="E207" s="261"/>
    </row>
    <row r="208" s="209" customFormat="1" ht="16" customHeight="1" spans="1:5">
      <c r="A208" s="258">
        <v>2080199</v>
      </c>
      <c r="B208" s="264" t="s">
        <v>343</v>
      </c>
      <c r="C208" s="262">
        <v>80</v>
      </c>
      <c r="D208" s="260"/>
      <c r="E208" s="261"/>
    </row>
    <row r="209" s="209" customFormat="1" ht="16" customHeight="1" spans="1:5">
      <c r="A209" s="258">
        <v>20802</v>
      </c>
      <c r="B209" s="263" t="s">
        <v>344</v>
      </c>
      <c r="C209" s="262">
        <f>SUM(XFD210:XFD211)</f>
        <v>0</v>
      </c>
      <c r="D209" s="260"/>
      <c r="E209" s="261"/>
    </row>
    <row r="210" s="209" customFormat="1" ht="16" customHeight="1" spans="1:5">
      <c r="A210" s="258">
        <v>2080201</v>
      </c>
      <c r="B210" s="264" t="s">
        <v>197</v>
      </c>
      <c r="C210" s="262">
        <v>368</v>
      </c>
      <c r="D210" s="260"/>
      <c r="E210" s="261"/>
    </row>
    <row r="211" s="209" customFormat="1" ht="16" customHeight="1" spans="1:5">
      <c r="A211" s="258">
        <v>2080202</v>
      </c>
      <c r="B211" s="264" t="s">
        <v>198</v>
      </c>
      <c r="C211" s="262">
        <v>90</v>
      </c>
      <c r="D211" s="260"/>
      <c r="E211" s="261"/>
    </row>
    <row r="212" s="209" customFormat="1" ht="16" customHeight="1" spans="1:5">
      <c r="A212" s="258">
        <v>20805</v>
      </c>
      <c r="B212" s="263" t="s">
        <v>345</v>
      </c>
      <c r="C212" s="262">
        <f>SUM(XFD213:XFD218)</f>
        <v>0</v>
      </c>
      <c r="D212" s="260"/>
      <c r="E212" s="261"/>
    </row>
    <row r="213" s="209" customFormat="1" ht="16" customHeight="1" spans="1:5">
      <c r="A213" s="258">
        <v>2080501</v>
      </c>
      <c r="B213" s="264" t="s">
        <v>346</v>
      </c>
      <c r="C213" s="262">
        <v>4698</v>
      </c>
      <c r="D213" s="260"/>
      <c r="E213" s="261"/>
    </row>
    <row r="214" s="209" customFormat="1" ht="16" customHeight="1" spans="1:5">
      <c r="A214" s="258">
        <v>2080502</v>
      </c>
      <c r="B214" s="264" t="s">
        <v>347</v>
      </c>
      <c r="C214" s="262">
        <v>991</v>
      </c>
      <c r="D214" s="260"/>
      <c r="E214" s="261"/>
    </row>
    <row r="215" s="209" customFormat="1" ht="16" customHeight="1" spans="1:5">
      <c r="A215" s="258">
        <v>2080503</v>
      </c>
      <c r="B215" s="264" t="s">
        <v>348</v>
      </c>
      <c r="C215" s="262">
        <v>400</v>
      </c>
      <c r="D215" s="260"/>
      <c r="E215" s="261"/>
    </row>
    <row r="216" s="209" customFormat="1" ht="16" customHeight="1" spans="1:5">
      <c r="A216" s="258">
        <v>2080505</v>
      </c>
      <c r="B216" s="264" t="s">
        <v>349</v>
      </c>
      <c r="C216" s="262">
        <v>5427</v>
      </c>
      <c r="D216" s="260"/>
      <c r="E216" s="261"/>
    </row>
    <row r="217" s="209" customFormat="1" ht="16" customHeight="1" spans="1:5">
      <c r="A217" s="258">
        <v>2080506</v>
      </c>
      <c r="B217" s="264" t="s">
        <v>350</v>
      </c>
      <c r="C217" s="262">
        <v>13</v>
      </c>
      <c r="D217" s="260"/>
      <c r="E217" s="261"/>
    </row>
    <row r="218" s="209" customFormat="1" ht="16" customHeight="1" spans="1:5">
      <c r="A218" s="258">
        <v>2080507</v>
      </c>
      <c r="B218" s="264" t="s">
        <v>351</v>
      </c>
      <c r="C218" s="262">
        <v>8000</v>
      </c>
      <c r="D218" s="260"/>
      <c r="E218" s="261"/>
    </row>
    <row r="219" s="209" customFormat="1" ht="16" customHeight="1" spans="1:5">
      <c r="A219" s="258">
        <v>20806</v>
      </c>
      <c r="B219" s="263" t="s">
        <v>352</v>
      </c>
      <c r="C219" s="262">
        <f>SUM(XFD220)</f>
        <v>0</v>
      </c>
      <c r="D219" s="260"/>
      <c r="E219" s="261"/>
    </row>
    <row r="220" s="209" customFormat="1" ht="16" customHeight="1" spans="1:5">
      <c r="A220" s="258">
        <v>2080601</v>
      </c>
      <c r="B220" s="264" t="s">
        <v>353</v>
      </c>
      <c r="C220" s="262">
        <v>626</v>
      </c>
      <c r="D220" s="260"/>
      <c r="E220" s="261"/>
    </row>
    <row r="221" s="209" customFormat="1" ht="16" customHeight="1" spans="1:5">
      <c r="A221" s="258">
        <v>20807</v>
      </c>
      <c r="B221" s="263" t="s">
        <v>354</v>
      </c>
      <c r="C221" s="262">
        <f>XFD222</f>
        <v>0</v>
      </c>
      <c r="D221" s="260"/>
      <c r="E221" s="261"/>
    </row>
    <row r="222" s="209" customFormat="1" ht="16" customHeight="1" spans="1:5">
      <c r="A222" s="258">
        <v>2080799</v>
      </c>
      <c r="B222" s="264" t="s">
        <v>355</v>
      </c>
      <c r="C222" s="262">
        <v>2430</v>
      </c>
      <c r="D222" s="260"/>
      <c r="E222" s="261"/>
    </row>
    <row r="223" s="209" customFormat="1" ht="16" customHeight="1" spans="1:5">
      <c r="A223" s="258">
        <v>20808</v>
      </c>
      <c r="B223" s="263" t="s">
        <v>356</v>
      </c>
      <c r="C223" s="262">
        <f>SUM(XFD224:XFD226)</f>
        <v>0</v>
      </c>
      <c r="D223" s="260"/>
      <c r="E223" s="261"/>
    </row>
    <row r="224" s="209" customFormat="1" ht="16" customHeight="1" spans="1:5">
      <c r="A224" s="258">
        <v>2080802</v>
      </c>
      <c r="B224" s="264" t="s">
        <v>357</v>
      </c>
      <c r="C224" s="262">
        <v>145</v>
      </c>
      <c r="D224" s="260"/>
      <c r="E224" s="261"/>
    </row>
    <row r="225" s="209" customFormat="1" ht="16" customHeight="1" spans="1:5">
      <c r="A225" s="258">
        <v>2080805</v>
      </c>
      <c r="B225" s="264" t="s">
        <v>358</v>
      </c>
      <c r="C225" s="262">
        <v>80</v>
      </c>
      <c r="D225" s="260"/>
      <c r="E225" s="261"/>
    </row>
    <row r="226" s="209" customFormat="1" ht="16" customHeight="1" spans="1:5">
      <c r="A226" s="258">
        <v>2080899</v>
      </c>
      <c r="B226" s="264" t="s">
        <v>359</v>
      </c>
      <c r="C226" s="262">
        <v>83</v>
      </c>
      <c r="D226" s="260"/>
      <c r="E226" s="261"/>
    </row>
    <row r="227" s="209" customFormat="1" ht="16" customHeight="1" spans="1:5">
      <c r="A227" s="258">
        <v>20809</v>
      </c>
      <c r="B227" s="263" t="s">
        <v>360</v>
      </c>
      <c r="C227" s="262">
        <f>SUM(XFD228:XFD231)</f>
        <v>0</v>
      </c>
      <c r="D227" s="260"/>
      <c r="E227" s="261"/>
    </row>
    <row r="228" s="209" customFormat="1" ht="16" customHeight="1" spans="1:5">
      <c r="A228" s="258">
        <v>2080902</v>
      </c>
      <c r="B228" s="264" t="s">
        <v>361</v>
      </c>
      <c r="C228" s="262">
        <v>1041</v>
      </c>
      <c r="D228" s="260"/>
      <c r="E228" s="261"/>
    </row>
    <row r="229" s="209" customFormat="1" ht="16" customHeight="1" spans="1:5">
      <c r="A229" s="258">
        <v>2080903</v>
      </c>
      <c r="B229" s="264" t="s">
        <v>362</v>
      </c>
      <c r="C229" s="262">
        <v>57</v>
      </c>
      <c r="D229" s="260"/>
      <c r="E229" s="261"/>
    </row>
    <row r="230" s="209" customFormat="1" ht="16" customHeight="1" spans="1:5">
      <c r="A230" s="258">
        <v>2080905</v>
      </c>
      <c r="B230" s="264" t="s">
        <v>363</v>
      </c>
      <c r="C230" s="262">
        <v>802</v>
      </c>
      <c r="D230" s="260"/>
      <c r="E230" s="261"/>
    </row>
    <row r="231" s="209" customFormat="1" ht="16" customHeight="1" spans="1:5">
      <c r="A231" s="258">
        <v>2080999</v>
      </c>
      <c r="B231" s="264" t="s">
        <v>364</v>
      </c>
      <c r="C231" s="262">
        <v>1266</v>
      </c>
      <c r="D231" s="260"/>
      <c r="E231" s="261"/>
    </row>
    <row r="232" s="209" customFormat="1" ht="16" customHeight="1" spans="1:5">
      <c r="A232" s="258">
        <v>20810</v>
      </c>
      <c r="B232" s="263" t="s">
        <v>365</v>
      </c>
      <c r="C232" s="262">
        <f>SUM(XFD233:XFD237)</f>
        <v>0</v>
      </c>
      <c r="D232" s="260"/>
      <c r="E232" s="261"/>
    </row>
    <row r="233" s="209" customFormat="1" ht="16" customHeight="1" spans="1:5">
      <c r="A233" s="258">
        <v>2081001</v>
      </c>
      <c r="B233" s="264" t="s">
        <v>366</v>
      </c>
      <c r="C233" s="262">
        <v>50</v>
      </c>
      <c r="D233" s="260"/>
      <c r="E233" s="261"/>
    </row>
    <row r="234" s="209" customFormat="1" ht="16" customHeight="1" spans="1:5">
      <c r="A234" s="258">
        <v>2081002</v>
      </c>
      <c r="B234" s="264" t="s">
        <v>367</v>
      </c>
      <c r="C234" s="262">
        <v>160</v>
      </c>
      <c r="D234" s="260"/>
      <c r="E234" s="261"/>
    </row>
    <row r="235" s="209" customFormat="1" ht="16" customHeight="1" spans="1:5">
      <c r="A235" s="258">
        <v>2081004</v>
      </c>
      <c r="B235" s="264" t="s">
        <v>368</v>
      </c>
      <c r="C235" s="262">
        <v>25</v>
      </c>
      <c r="D235" s="260"/>
      <c r="E235" s="261"/>
    </row>
    <row r="236" s="209" customFormat="1" ht="16" customHeight="1" spans="1:5">
      <c r="A236" s="258">
        <v>2081005</v>
      </c>
      <c r="B236" s="264" t="s">
        <v>369</v>
      </c>
      <c r="C236" s="262">
        <v>238</v>
      </c>
      <c r="D236" s="260"/>
      <c r="E236" s="261"/>
    </row>
    <row r="237" s="209" customFormat="1" ht="16" customHeight="1" spans="1:5">
      <c r="A237" s="258">
        <v>2081006</v>
      </c>
      <c r="B237" s="264" t="s">
        <v>370</v>
      </c>
      <c r="C237" s="262">
        <v>390</v>
      </c>
      <c r="D237" s="260"/>
      <c r="E237" s="261"/>
    </row>
    <row r="238" s="209" customFormat="1" ht="16" customHeight="1" spans="1:5">
      <c r="A238" s="258">
        <v>20811</v>
      </c>
      <c r="B238" s="263" t="s">
        <v>371</v>
      </c>
      <c r="C238" s="262">
        <f>SUM(XFD239:XFD242)</f>
        <v>0</v>
      </c>
      <c r="D238" s="260"/>
      <c r="E238" s="261"/>
    </row>
    <row r="239" s="209" customFormat="1" ht="16" customHeight="1" spans="1:5">
      <c r="A239" s="258">
        <v>2081101</v>
      </c>
      <c r="B239" s="264" t="s">
        <v>197</v>
      </c>
      <c r="C239" s="262">
        <v>133</v>
      </c>
      <c r="D239" s="260"/>
      <c r="E239" s="261"/>
    </row>
    <row r="240" s="209" customFormat="1" ht="16" customHeight="1" spans="1:5">
      <c r="A240" s="258">
        <v>2081104</v>
      </c>
      <c r="B240" s="264" t="s">
        <v>372</v>
      </c>
      <c r="C240" s="262">
        <v>293</v>
      </c>
      <c r="D240" s="260"/>
      <c r="E240" s="261"/>
    </row>
    <row r="241" s="209" customFormat="1" ht="16" customHeight="1" spans="1:5">
      <c r="A241" s="258">
        <v>2081105</v>
      </c>
      <c r="B241" s="264" t="s">
        <v>373</v>
      </c>
      <c r="C241" s="262">
        <v>838</v>
      </c>
      <c r="D241" s="260"/>
      <c r="E241" s="261"/>
    </row>
    <row r="242" s="209" customFormat="1" ht="16" customHeight="1" spans="1:5">
      <c r="A242" s="258">
        <v>2081199</v>
      </c>
      <c r="B242" s="264" t="s">
        <v>374</v>
      </c>
      <c r="C242" s="262">
        <v>270</v>
      </c>
      <c r="D242" s="260"/>
      <c r="E242" s="261"/>
    </row>
    <row r="243" s="209" customFormat="1" ht="16" customHeight="1" spans="1:5">
      <c r="A243" s="258">
        <v>20816</v>
      </c>
      <c r="B243" s="263" t="s">
        <v>375</v>
      </c>
      <c r="C243" s="262">
        <f>SUM(XFD244:XFD246)</f>
        <v>0</v>
      </c>
      <c r="D243" s="260"/>
      <c r="E243" s="261"/>
    </row>
    <row r="244" s="209" customFormat="1" ht="16" customHeight="1" spans="1:5">
      <c r="A244" s="258">
        <v>2081601</v>
      </c>
      <c r="B244" s="264" t="s">
        <v>197</v>
      </c>
      <c r="C244" s="262">
        <v>101</v>
      </c>
      <c r="D244" s="260"/>
      <c r="E244" s="261"/>
    </row>
    <row r="245" s="209" customFormat="1" ht="16" customHeight="1" spans="1:5">
      <c r="A245" s="258">
        <v>2081602</v>
      </c>
      <c r="B245" s="264" t="s">
        <v>198</v>
      </c>
      <c r="C245" s="262">
        <v>3</v>
      </c>
      <c r="D245" s="260"/>
      <c r="E245" s="261"/>
    </row>
    <row r="246" s="209" customFormat="1" ht="16" customHeight="1" spans="1:5">
      <c r="A246" s="258">
        <v>2081699</v>
      </c>
      <c r="B246" s="264" t="s">
        <v>376</v>
      </c>
      <c r="C246" s="262">
        <v>12</v>
      </c>
      <c r="D246" s="260"/>
      <c r="E246" s="261"/>
    </row>
    <row r="247" s="209" customFormat="1" ht="16" customHeight="1" spans="1:5">
      <c r="A247" s="258">
        <v>20820</v>
      </c>
      <c r="B247" s="263" t="s">
        <v>377</v>
      </c>
      <c r="C247" s="262">
        <f>SUM(XFD248:XFD249)</f>
        <v>0</v>
      </c>
      <c r="D247" s="260"/>
      <c r="E247" s="261"/>
    </row>
    <row r="248" s="209" customFormat="1" ht="16" customHeight="1" spans="1:5">
      <c r="A248" s="258">
        <v>2082001</v>
      </c>
      <c r="B248" s="264" t="s">
        <v>378</v>
      </c>
      <c r="C248" s="262">
        <v>85</v>
      </c>
      <c r="D248" s="260"/>
      <c r="E248" s="261"/>
    </row>
    <row r="249" s="209" customFormat="1" ht="16" customHeight="1" spans="1:5">
      <c r="A249" s="258">
        <v>2082002</v>
      </c>
      <c r="B249" s="264" t="s">
        <v>379</v>
      </c>
      <c r="C249" s="262">
        <v>83</v>
      </c>
      <c r="D249" s="260"/>
      <c r="E249" s="261"/>
    </row>
    <row r="250" s="209" customFormat="1" ht="16" customHeight="1" spans="1:5">
      <c r="A250" s="258">
        <v>20828</v>
      </c>
      <c r="B250" s="263" t="s">
        <v>380</v>
      </c>
      <c r="C250" s="262">
        <f>SUM(XFD251:XFD255)</f>
        <v>0</v>
      </c>
      <c r="D250" s="260"/>
      <c r="E250" s="261"/>
    </row>
    <row r="251" s="209" customFormat="1" ht="16" customHeight="1" spans="1:5">
      <c r="A251" s="258">
        <v>2082801</v>
      </c>
      <c r="B251" s="264" t="s">
        <v>197</v>
      </c>
      <c r="C251" s="262">
        <v>338</v>
      </c>
      <c r="D251" s="260"/>
      <c r="E251" s="261"/>
    </row>
    <row r="252" s="209" customFormat="1" ht="16" customHeight="1" spans="1:5">
      <c r="A252" s="258">
        <v>2082802</v>
      </c>
      <c r="B252" s="264" t="s">
        <v>198</v>
      </c>
      <c r="C252" s="262">
        <v>39</v>
      </c>
      <c r="D252" s="260"/>
      <c r="E252" s="261"/>
    </row>
    <row r="253" s="209" customFormat="1" ht="16" customHeight="1" spans="1:5">
      <c r="A253" s="258">
        <v>2082804</v>
      </c>
      <c r="B253" s="264" t="s">
        <v>381</v>
      </c>
      <c r="C253" s="262">
        <v>60</v>
      </c>
      <c r="D253" s="260"/>
      <c r="E253" s="261"/>
    </row>
    <row r="254" s="209" customFormat="1" ht="16" customHeight="1" spans="1:5">
      <c r="A254" s="258">
        <v>2082850</v>
      </c>
      <c r="B254" s="264" t="s">
        <v>212</v>
      </c>
      <c r="C254" s="262">
        <v>79</v>
      </c>
      <c r="D254" s="260"/>
      <c r="E254" s="261"/>
    </row>
    <row r="255" s="209" customFormat="1" ht="16" customHeight="1" spans="1:5">
      <c r="A255" s="258">
        <v>2082899</v>
      </c>
      <c r="B255" s="264" t="s">
        <v>382</v>
      </c>
      <c r="C255" s="262">
        <v>20</v>
      </c>
      <c r="D255" s="260"/>
      <c r="E255" s="261"/>
    </row>
    <row r="256" s="209" customFormat="1" ht="16" customHeight="1" spans="1:5">
      <c r="A256" s="258">
        <v>20899</v>
      </c>
      <c r="B256" s="263" t="s">
        <v>383</v>
      </c>
      <c r="C256" s="262">
        <f>XFD257</f>
        <v>0</v>
      </c>
      <c r="D256" s="260"/>
      <c r="E256" s="261"/>
    </row>
    <row r="257" s="209" customFormat="1" ht="16" customHeight="1" spans="1:5">
      <c r="A257" s="258">
        <v>2089999</v>
      </c>
      <c r="B257" s="264" t="s">
        <v>383</v>
      </c>
      <c r="C257" s="262">
        <v>518</v>
      </c>
      <c r="D257" s="260"/>
      <c r="E257" s="261"/>
    </row>
    <row r="258" s="209" customFormat="1" ht="16" customHeight="1" spans="1:5">
      <c r="A258" s="258">
        <v>210</v>
      </c>
      <c r="B258" s="194" t="s">
        <v>384</v>
      </c>
      <c r="C258" s="262">
        <f>XFD259+XFD263+XFD268+XFD276+XFD278+XFD282+XFD287+XFD289+XFD292+XFD295+XFD300+XFD302</f>
        <v>0</v>
      </c>
      <c r="D258" s="260"/>
      <c r="E258" s="261"/>
    </row>
    <row r="259" s="209" customFormat="1" ht="16" customHeight="1" spans="1:5">
      <c r="A259" s="258">
        <v>21001</v>
      </c>
      <c r="B259" s="263" t="s">
        <v>385</v>
      </c>
      <c r="C259" s="262">
        <f>SUM(XFD260:XFD262)</f>
        <v>0</v>
      </c>
      <c r="D259" s="260"/>
      <c r="E259" s="261"/>
    </row>
    <row r="260" s="209" customFormat="1" ht="16" customHeight="1" spans="1:5">
      <c r="A260" s="258">
        <v>2100101</v>
      </c>
      <c r="B260" s="264" t="s">
        <v>197</v>
      </c>
      <c r="C260" s="262">
        <v>588</v>
      </c>
      <c r="D260" s="260"/>
      <c r="E260" s="261"/>
    </row>
    <row r="261" s="209" customFormat="1" ht="16" customHeight="1" spans="1:5">
      <c r="A261" s="258">
        <v>2100102</v>
      </c>
      <c r="B261" s="264" t="s">
        <v>198</v>
      </c>
      <c r="C261" s="262">
        <v>2</v>
      </c>
      <c r="D261" s="260"/>
      <c r="E261" s="261"/>
    </row>
    <row r="262" s="209" customFormat="1" ht="16" customHeight="1" spans="1:5">
      <c r="A262" s="258">
        <v>2100199</v>
      </c>
      <c r="B262" s="264" t="s">
        <v>386</v>
      </c>
      <c r="C262" s="262">
        <v>12</v>
      </c>
      <c r="D262" s="260"/>
      <c r="E262" s="261"/>
    </row>
    <row r="263" s="209" customFormat="1" ht="16" customHeight="1" spans="1:5">
      <c r="A263" s="258">
        <v>21002</v>
      </c>
      <c r="B263" s="263" t="s">
        <v>387</v>
      </c>
      <c r="C263" s="262">
        <f>SUM(XFD264:XFD267)</f>
        <v>0</v>
      </c>
      <c r="D263" s="260"/>
      <c r="E263" s="261"/>
    </row>
    <row r="264" s="209" customFormat="1" ht="16" customHeight="1" spans="1:5">
      <c r="A264" s="258">
        <v>2100201</v>
      </c>
      <c r="B264" s="264" t="s">
        <v>388</v>
      </c>
      <c r="C264" s="262">
        <v>220</v>
      </c>
      <c r="D264" s="260"/>
      <c r="E264" s="261"/>
    </row>
    <row r="265" s="209" customFormat="1" ht="16" customHeight="1" spans="1:5">
      <c r="A265" s="258">
        <v>2100202</v>
      </c>
      <c r="B265" s="264" t="s">
        <v>389</v>
      </c>
      <c r="C265" s="262">
        <v>8010</v>
      </c>
      <c r="D265" s="260"/>
      <c r="E265" s="261"/>
    </row>
    <row r="266" s="209" customFormat="1" ht="16" customHeight="1" spans="1:5">
      <c r="A266" s="258">
        <v>2100206</v>
      </c>
      <c r="B266" s="264" t="s">
        <v>390</v>
      </c>
      <c r="C266" s="262">
        <v>200</v>
      </c>
      <c r="D266" s="260"/>
      <c r="E266" s="261"/>
    </row>
    <row r="267" s="209" customFormat="1" ht="16" customHeight="1" spans="1:5">
      <c r="A267" s="258">
        <v>2100299</v>
      </c>
      <c r="B267" s="264" t="s">
        <v>391</v>
      </c>
      <c r="C267" s="262">
        <v>800</v>
      </c>
      <c r="D267" s="260"/>
      <c r="E267" s="261"/>
    </row>
    <row r="268" s="209" customFormat="1" ht="16" customHeight="1" spans="1:5">
      <c r="A268" s="258">
        <v>21004</v>
      </c>
      <c r="B268" s="263" t="s">
        <v>392</v>
      </c>
      <c r="C268" s="262">
        <f>SUM(XFD269:XFD275)</f>
        <v>0</v>
      </c>
      <c r="D268" s="260"/>
      <c r="E268" s="261"/>
    </row>
    <row r="269" s="209" customFormat="1" ht="16" customHeight="1" spans="1:5">
      <c r="A269" s="258">
        <v>2100401</v>
      </c>
      <c r="B269" s="264" t="s">
        <v>393</v>
      </c>
      <c r="C269" s="262">
        <v>1727</v>
      </c>
      <c r="D269" s="260"/>
      <c r="E269" s="261"/>
    </row>
    <row r="270" s="209" customFormat="1" ht="16" customHeight="1" spans="1:5">
      <c r="A270" s="258">
        <v>2100402</v>
      </c>
      <c r="B270" s="264" t="s">
        <v>394</v>
      </c>
      <c r="C270" s="262">
        <v>266</v>
      </c>
      <c r="D270" s="260"/>
      <c r="E270" s="261"/>
    </row>
    <row r="271" s="209" customFormat="1" ht="16" customHeight="1" spans="1:5">
      <c r="A271" s="258">
        <v>2100405</v>
      </c>
      <c r="B271" s="264" t="s">
        <v>395</v>
      </c>
      <c r="C271" s="262">
        <v>122</v>
      </c>
      <c r="D271" s="260"/>
      <c r="E271" s="261"/>
    </row>
    <row r="272" s="209" customFormat="1" ht="16" customHeight="1" spans="1:5">
      <c r="A272" s="258">
        <v>2100406</v>
      </c>
      <c r="B272" s="264" t="s">
        <v>396</v>
      </c>
      <c r="C272" s="262">
        <v>257</v>
      </c>
      <c r="D272" s="260"/>
      <c r="E272" s="261"/>
    </row>
    <row r="273" s="209" customFormat="1" ht="16" customHeight="1" spans="1:5">
      <c r="A273" s="258">
        <v>2100408</v>
      </c>
      <c r="B273" s="264" t="s">
        <v>397</v>
      </c>
      <c r="C273" s="262">
        <v>47</v>
      </c>
      <c r="D273" s="260"/>
      <c r="E273" s="261"/>
    </row>
    <row r="274" s="209" customFormat="1" ht="16" customHeight="1" spans="1:5">
      <c r="A274" s="258">
        <v>2100409</v>
      </c>
      <c r="B274" s="264" t="s">
        <v>398</v>
      </c>
      <c r="C274" s="262">
        <v>333</v>
      </c>
      <c r="D274" s="260"/>
      <c r="E274" s="261"/>
    </row>
    <row r="275" s="209" customFormat="1" ht="16" customHeight="1" spans="1:5">
      <c r="A275" s="258">
        <v>2100499</v>
      </c>
      <c r="B275" s="264" t="s">
        <v>399</v>
      </c>
      <c r="C275" s="262">
        <v>112</v>
      </c>
      <c r="D275" s="260"/>
      <c r="E275" s="261"/>
    </row>
    <row r="276" s="209" customFormat="1" ht="16" customHeight="1" spans="1:5">
      <c r="A276" s="258">
        <v>21006</v>
      </c>
      <c r="B276" s="263" t="s">
        <v>400</v>
      </c>
      <c r="C276" s="262">
        <f>SUM(XFD277)</f>
        <v>0</v>
      </c>
      <c r="D276" s="260"/>
      <c r="E276" s="261"/>
    </row>
    <row r="277" s="209" customFormat="1" ht="16" customHeight="1" spans="1:5">
      <c r="A277" s="258">
        <v>2100601</v>
      </c>
      <c r="B277" s="264" t="s">
        <v>401</v>
      </c>
      <c r="C277" s="262">
        <v>30</v>
      </c>
      <c r="D277" s="260"/>
      <c r="E277" s="261"/>
    </row>
    <row r="278" s="209" customFormat="1" ht="16" customHeight="1" spans="1:5">
      <c r="A278" s="258">
        <v>21007</v>
      </c>
      <c r="B278" s="263" t="s">
        <v>402</v>
      </c>
      <c r="C278" s="262">
        <f>SUM(XFD279:XFD281)</f>
        <v>0</v>
      </c>
      <c r="D278" s="260"/>
      <c r="E278" s="261"/>
    </row>
    <row r="279" s="209" customFormat="1" ht="16" customHeight="1" spans="1:5">
      <c r="A279" s="258">
        <v>2100716</v>
      </c>
      <c r="B279" s="264" t="s">
        <v>403</v>
      </c>
      <c r="C279" s="262">
        <v>19</v>
      </c>
      <c r="D279" s="260"/>
      <c r="E279" s="261"/>
    </row>
    <row r="280" s="209" customFormat="1" ht="16" customHeight="1" spans="1:5">
      <c r="A280" s="258">
        <v>2100717</v>
      </c>
      <c r="B280" s="264" t="s">
        <v>404</v>
      </c>
      <c r="C280" s="262">
        <v>11</v>
      </c>
      <c r="D280" s="260"/>
      <c r="E280" s="261"/>
    </row>
    <row r="281" s="209" customFormat="1" ht="16" customHeight="1" spans="1:5">
      <c r="A281" s="258">
        <v>2100799</v>
      </c>
      <c r="B281" s="264" t="s">
        <v>405</v>
      </c>
      <c r="C281" s="262">
        <v>140</v>
      </c>
      <c r="D281" s="260"/>
      <c r="E281" s="261"/>
    </row>
    <row r="282" s="209" customFormat="1" ht="16" customHeight="1" spans="1:5">
      <c r="A282" s="258">
        <v>21011</v>
      </c>
      <c r="B282" s="263" t="s">
        <v>406</v>
      </c>
      <c r="C282" s="262">
        <f>SUM(XFD283:XFD286)</f>
        <v>0</v>
      </c>
      <c r="D282" s="260"/>
      <c r="E282" s="261"/>
    </row>
    <row r="283" s="209" customFormat="1" ht="16" customHeight="1" spans="1:5">
      <c r="A283" s="258">
        <v>2101101</v>
      </c>
      <c r="B283" s="264" t="s">
        <v>407</v>
      </c>
      <c r="C283" s="262">
        <v>2050</v>
      </c>
      <c r="D283" s="260"/>
      <c r="E283" s="261"/>
    </row>
    <row r="284" s="209" customFormat="1" ht="16" customHeight="1" spans="1:5">
      <c r="A284" s="258">
        <v>2101102</v>
      </c>
      <c r="B284" s="264" t="s">
        <v>408</v>
      </c>
      <c r="C284" s="262">
        <v>888</v>
      </c>
      <c r="D284" s="260"/>
      <c r="E284" s="261"/>
    </row>
    <row r="285" s="209" customFormat="1" ht="16" customHeight="1" spans="1:5">
      <c r="A285" s="258">
        <v>2101103</v>
      </c>
      <c r="B285" s="264" t="s">
        <v>409</v>
      </c>
      <c r="C285" s="262">
        <v>1169</v>
      </c>
      <c r="D285" s="260"/>
      <c r="E285" s="261"/>
    </row>
    <row r="286" s="209" customFormat="1" ht="16" customHeight="1" spans="1:5">
      <c r="A286" s="258">
        <v>2101199</v>
      </c>
      <c r="B286" s="264" t="s">
        <v>410</v>
      </c>
      <c r="C286" s="262">
        <v>25</v>
      </c>
      <c r="D286" s="260"/>
      <c r="E286" s="261"/>
    </row>
    <row r="287" s="209" customFormat="1" ht="16" customHeight="1" spans="1:5">
      <c r="A287" s="258">
        <v>21012</v>
      </c>
      <c r="B287" s="263" t="s">
        <v>411</v>
      </c>
      <c r="C287" s="262">
        <f>XFD288</f>
        <v>0</v>
      </c>
      <c r="D287" s="260"/>
      <c r="E287" s="261"/>
    </row>
    <row r="288" s="209" customFormat="1" ht="16" customHeight="1" spans="1:5">
      <c r="A288" s="258">
        <v>2101202</v>
      </c>
      <c r="B288" s="264" t="s">
        <v>412</v>
      </c>
      <c r="C288" s="262">
        <v>60151</v>
      </c>
      <c r="D288" s="260"/>
      <c r="E288" s="261"/>
    </row>
    <row r="289" s="209" customFormat="1" ht="16" customHeight="1" spans="1:5">
      <c r="A289" s="258">
        <v>21013</v>
      </c>
      <c r="B289" s="263" t="s">
        <v>413</v>
      </c>
      <c r="C289" s="262">
        <f>SUM(XFD290:XFD291)</f>
        <v>0</v>
      </c>
      <c r="D289" s="260"/>
      <c r="E289" s="261"/>
    </row>
    <row r="290" s="209" customFormat="1" ht="16" customHeight="1" spans="1:5">
      <c r="A290" s="258">
        <v>2101302</v>
      </c>
      <c r="B290" s="264" t="s">
        <v>414</v>
      </c>
      <c r="C290" s="262">
        <v>69</v>
      </c>
      <c r="D290" s="260"/>
      <c r="E290" s="261"/>
    </row>
    <row r="291" s="209" customFormat="1" ht="16" customHeight="1" spans="1:5">
      <c r="A291" s="258">
        <v>2101399</v>
      </c>
      <c r="B291" s="264" t="s">
        <v>415</v>
      </c>
      <c r="C291" s="262">
        <v>50</v>
      </c>
      <c r="D291" s="260"/>
      <c r="E291" s="261"/>
    </row>
    <row r="292" s="209" customFormat="1" ht="16" customHeight="1" spans="1:5">
      <c r="A292" s="258">
        <v>21014</v>
      </c>
      <c r="B292" s="263" t="s">
        <v>416</v>
      </c>
      <c r="C292" s="262">
        <f>SUM(XFD293:XFD294)</f>
        <v>0</v>
      </c>
      <c r="D292" s="260"/>
      <c r="E292" s="261"/>
    </row>
    <row r="293" s="209" customFormat="1" ht="16" customHeight="1" spans="1:5">
      <c r="A293" s="258">
        <v>2101401</v>
      </c>
      <c r="B293" s="264" t="s">
        <v>417</v>
      </c>
      <c r="C293" s="262">
        <v>2</v>
      </c>
      <c r="D293" s="260"/>
      <c r="E293" s="261"/>
    </row>
    <row r="294" s="209" customFormat="1" ht="16" customHeight="1" spans="1:5">
      <c r="A294" s="258">
        <v>2101499</v>
      </c>
      <c r="B294" s="264" t="s">
        <v>418</v>
      </c>
      <c r="C294" s="262">
        <v>17</v>
      </c>
      <c r="D294" s="260"/>
      <c r="E294" s="261"/>
    </row>
    <row r="295" s="209" customFormat="1" ht="16" customHeight="1" spans="1:5">
      <c r="A295" s="258">
        <v>21015</v>
      </c>
      <c r="B295" s="263" t="s">
        <v>419</v>
      </c>
      <c r="C295" s="262">
        <f>SUM(XFD296:XFD299)</f>
        <v>0</v>
      </c>
      <c r="D295" s="260"/>
      <c r="E295" s="261"/>
    </row>
    <row r="296" s="209" customFormat="1" ht="16" customHeight="1" spans="1:5">
      <c r="A296" s="258">
        <v>2101501</v>
      </c>
      <c r="B296" s="264" t="s">
        <v>197</v>
      </c>
      <c r="C296" s="262">
        <v>448</v>
      </c>
      <c r="D296" s="260"/>
      <c r="E296" s="261"/>
    </row>
    <row r="297" s="209" customFormat="1" ht="16" customHeight="1" spans="1:5">
      <c r="A297" s="258">
        <v>2101505</v>
      </c>
      <c r="B297" s="264" t="s">
        <v>420</v>
      </c>
      <c r="C297" s="262">
        <v>107</v>
      </c>
      <c r="D297" s="260"/>
      <c r="E297" s="261"/>
    </row>
    <row r="298" s="209" customFormat="1" ht="16" customHeight="1" spans="1:5">
      <c r="A298" s="258">
        <v>2101506</v>
      </c>
      <c r="B298" s="264" t="s">
        <v>421</v>
      </c>
      <c r="C298" s="262">
        <v>60</v>
      </c>
      <c r="D298" s="260"/>
      <c r="E298" s="261"/>
    </row>
    <row r="299" s="209" customFormat="1" ht="16" customHeight="1" spans="1:5">
      <c r="A299" s="258">
        <v>2101599</v>
      </c>
      <c r="B299" s="264" t="s">
        <v>422</v>
      </c>
      <c r="C299" s="262">
        <v>135</v>
      </c>
      <c r="D299" s="260"/>
      <c r="E299" s="261"/>
    </row>
    <row r="300" s="209" customFormat="1" ht="16" customHeight="1" spans="1:5">
      <c r="A300" s="258">
        <v>21016</v>
      </c>
      <c r="B300" s="263" t="s">
        <v>423</v>
      </c>
      <c r="C300" s="262">
        <f>XFD301</f>
        <v>0</v>
      </c>
      <c r="D300" s="260"/>
      <c r="E300" s="261"/>
    </row>
    <row r="301" s="209" customFormat="1" ht="16" customHeight="1" spans="1:5">
      <c r="A301" s="258">
        <v>2101601</v>
      </c>
      <c r="B301" s="264" t="s">
        <v>423</v>
      </c>
      <c r="C301" s="262">
        <v>5</v>
      </c>
      <c r="D301" s="260"/>
      <c r="E301" s="261"/>
    </row>
    <row r="302" s="209" customFormat="1" ht="16" customHeight="1" spans="1:5">
      <c r="A302" s="258">
        <v>21099</v>
      </c>
      <c r="B302" s="263" t="s">
        <v>424</v>
      </c>
      <c r="C302" s="262">
        <f>XFD303</f>
        <v>0</v>
      </c>
      <c r="D302" s="260"/>
      <c r="E302" s="261"/>
    </row>
    <row r="303" s="209" customFormat="1" ht="16" customHeight="1" spans="1:5">
      <c r="A303" s="258">
        <v>2109999</v>
      </c>
      <c r="B303" s="264" t="s">
        <v>424</v>
      </c>
      <c r="C303" s="262">
        <v>724</v>
      </c>
      <c r="D303" s="260"/>
      <c r="E303" s="261"/>
    </row>
    <row r="304" s="209" customFormat="1" ht="16" customHeight="1" spans="1:5">
      <c r="A304" s="258">
        <v>211</v>
      </c>
      <c r="B304" s="194" t="s">
        <v>425</v>
      </c>
      <c r="C304" s="262">
        <f>XFD305+XFD309+XFD311+XFD315+XFD317</f>
        <v>0</v>
      </c>
      <c r="D304" s="260"/>
      <c r="E304" s="261"/>
    </row>
    <row r="305" s="209" customFormat="1" ht="16" customHeight="1" spans="1:5">
      <c r="A305" s="258">
        <v>21101</v>
      </c>
      <c r="B305" s="263" t="s">
        <v>426</v>
      </c>
      <c r="C305" s="262">
        <f>SUM(XFD306:XFD308)</f>
        <v>0</v>
      </c>
      <c r="D305" s="260"/>
      <c r="E305" s="261"/>
    </row>
    <row r="306" s="209" customFormat="1" ht="16" customHeight="1" spans="1:5">
      <c r="A306" s="258">
        <v>2110101</v>
      </c>
      <c r="B306" s="264" t="s">
        <v>197</v>
      </c>
      <c r="C306" s="262">
        <v>456</v>
      </c>
      <c r="D306" s="260"/>
      <c r="E306" s="261"/>
    </row>
    <row r="307" s="209" customFormat="1" ht="16" customHeight="1" spans="1:5">
      <c r="A307" s="258">
        <v>2110102</v>
      </c>
      <c r="B307" s="264" t="s">
        <v>198</v>
      </c>
      <c r="C307" s="262">
        <v>48</v>
      </c>
      <c r="D307" s="260"/>
      <c r="E307" s="261"/>
    </row>
    <row r="308" s="209" customFormat="1" ht="16" customHeight="1" spans="1:5">
      <c r="A308" s="258">
        <v>2110199</v>
      </c>
      <c r="B308" s="264" t="s">
        <v>427</v>
      </c>
      <c r="C308" s="262">
        <v>427</v>
      </c>
      <c r="D308" s="260"/>
      <c r="E308" s="261"/>
    </row>
    <row r="309" s="209" customFormat="1" ht="16" customHeight="1" spans="1:5">
      <c r="A309" s="258">
        <v>21102</v>
      </c>
      <c r="B309" s="263" t="s">
        <v>428</v>
      </c>
      <c r="C309" s="262">
        <f>XFD310</f>
        <v>0</v>
      </c>
      <c r="D309" s="260"/>
      <c r="E309" s="261"/>
    </row>
    <row r="310" s="209" customFormat="1" ht="16" customHeight="1" spans="1:5">
      <c r="A310" s="258">
        <v>2110299</v>
      </c>
      <c r="B310" s="264" t="s">
        <v>429</v>
      </c>
      <c r="C310" s="262">
        <v>915</v>
      </c>
      <c r="D310" s="260"/>
      <c r="E310" s="261"/>
    </row>
    <row r="311" s="209" customFormat="1" ht="16" customHeight="1" spans="1:5">
      <c r="A311" s="258">
        <v>21103</v>
      </c>
      <c r="B311" s="263" t="s">
        <v>430</v>
      </c>
      <c r="C311" s="262">
        <f>SUM(XFD312:XFD314)</f>
        <v>0</v>
      </c>
      <c r="D311" s="260"/>
      <c r="E311" s="261"/>
    </row>
    <row r="312" s="209" customFormat="1" ht="16" customHeight="1" spans="1:5">
      <c r="A312" s="258">
        <v>2110301</v>
      </c>
      <c r="B312" s="264" t="s">
        <v>431</v>
      </c>
      <c r="C312" s="262">
        <v>306</v>
      </c>
      <c r="D312" s="260"/>
      <c r="E312" s="261"/>
    </row>
    <row r="313" s="209" customFormat="1" ht="16" customHeight="1" spans="1:5">
      <c r="A313" s="258">
        <v>2110302</v>
      </c>
      <c r="B313" s="264" t="s">
        <v>432</v>
      </c>
      <c r="C313" s="262">
        <v>3946</v>
      </c>
      <c r="D313" s="260"/>
      <c r="E313" s="261"/>
    </row>
    <row r="314" s="209" customFormat="1" ht="16" customHeight="1" spans="1:5">
      <c r="A314" s="258">
        <v>2110399</v>
      </c>
      <c r="B314" s="264" t="s">
        <v>433</v>
      </c>
      <c r="C314" s="262">
        <v>501</v>
      </c>
      <c r="D314" s="260"/>
      <c r="E314" s="261"/>
    </row>
    <row r="315" s="209" customFormat="1" ht="16" customHeight="1" spans="1:5">
      <c r="A315" s="258">
        <v>21110</v>
      </c>
      <c r="B315" s="263" t="s">
        <v>434</v>
      </c>
      <c r="C315" s="262">
        <f>XFD316</f>
        <v>0</v>
      </c>
      <c r="D315" s="260"/>
      <c r="E315" s="261"/>
    </row>
    <row r="316" s="209" customFormat="1" ht="16" customHeight="1" spans="1:5">
      <c r="A316" s="258">
        <v>2111001</v>
      </c>
      <c r="B316" s="264" t="s">
        <v>434</v>
      </c>
      <c r="C316" s="262">
        <v>15216</v>
      </c>
      <c r="D316" s="260"/>
      <c r="E316" s="261"/>
    </row>
    <row r="317" s="209" customFormat="1" ht="16" customHeight="1" spans="1:5">
      <c r="A317" s="258">
        <v>21111</v>
      </c>
      <c r="B317" s="263" t="s">
        <v>435</v>
      </c>
      <c r="C317" s="262">
        <f>XFD318</f>
        <v>0</v>
      </c>
      <c r="D317" s="260"/>
      <c r="E317" s="261"/>
    </row>
    <row r="318" s="209" customFormat="1" ht="16" customHeight="1" spans="1:5">
      <c r="A318" s="258">
        <v>2111103</v>
      </c>
      <c r="B318" s="264" t="s">
        <v>436</v>
      </c>
      <c r="C318" s="262">
        <v>180</v>
      </c>
      <c r="D318" s="260"/>
      <c r="E318" s="261"/>
    </row>
    <row r="319" s="209" customFormat="1" ht="16" customHeight="1" spans="1:5">
      <c r="A319" s="258">
        <v>212</v>
      </c>
      <c r="B319" s="194" t="s">
        <v>437</v>
      </c>
      <c r="C319" s="262">
        <f>XFD320+XFD325+XFD327+XFD329+XFD331+XFD333</f>
        <v>0</v>
      </c>
      <c r="D319" s="260"/>
      <c r="E319" s="261"/>
    </row>
    <row r="320" s="209" customFormat="1" ht="16" customHeight="1" spans="1:5">
      <c r="A320" s="258">
        <v>21201</v>
      </c>
      <c r="B320" s="263" t="s">
        <v>438</v>
      </c>
      <c r="C320" s="262">
        <f>SUM(XFD321:XFD324)</f>
        <v>0</v>
      </c>
      <c r="D320" s="260"/>
      <c r="E320" s="261"/>
    </row>
    <row r="321" s="209" customFormat="1" ht="16" customHeight="1" spans="1:5">
      <c r="A321" s="258">
        <v>2120101</v>
      </c>
      <c r="B321" s="264" t="s">
        <v>197</v>
      </c>
      <c r="C321" s="262">
        <v>1415</v>
      </c>
      <c r="D321" s="260"/>
      <c r="E321" s="261"/>
    </row>
    <row r="322" s="209" customFormat="1" ht="16" customHeight="1" spans="1:5">
      <c r="A322" s="258">
        <v>2120104</v>
      </c>
      <c r="B322" s="264" t="s">
        <v>439</v>
      </c>
      <c r="C322" s="262">
        <v>1520</v>
      </c>
      <c r="D322" s="260"/>
      <c r="E322" s="261"/>
    </row>
    <row r="323" s="209" customFormat="1" ht="16" customHeight="1" spans="1:5">
      <c r="A323" s="258">
        <v>2120109</v>
      </c>
      <c r="B323" s="264" t="s">
        <v>440</v>
      </c>
      <c r="C323" s="262">
        <v>293</v>
      </c>
      <c r="D323" s="260"/>
      <c r="E323" s="261"/>
    </row>
    <row r="324" s="209" customFormat="1" ht="16" customHeight="1" spans="1:5">
      <c r="A324" s="258">
        <v>2120199</v>
      </c>
      <c r="B324" s="264" t="s">
        <v>441</v>
      </c>
      <c r="C324" s="262">
        <v>905</v>
      </c>
      <c r="D324" s="260"/>
      <c r="E324" s="261"/>
    </row>
    <row r="325" s="209" customFormat="1" ht="16" customHeight="1" spans="1:5">
      <c r="A325" s="258">
        <v>21202</v>
      </c>
      <c r="B325" s="263" t="s">
        <v>442</v>
      </c>
      <c r="C325" s="262">
        <f t="shared" ref="C325:C333" si="1">XFD326</f>
        <v>0</v>
      </c>
      <c r="D325" s="260"/>
      <c r="E325" s="261"/>
    </row>
    <row r="326" s="209" customFormat="1" ht="16" customHeight="1" spans="1:5">
      <c r="A326" s="258">
        <v>2120201</v>
      </c>
      <c r="B326" s="264" t="s">
        <v>442</v>
      </c>
      <c r="C326" s="262">
        <v>294</v>
      </c>
      <c r="D326" s="260"/>
      <c r="E326" s="261"/>
    </row>
    <row r="327" s="209" customFormat="1" ht="16" customHeight="1" spans="1:5">
      <c r="A327" s="258">
        <v>21203</v>
      </c>
      <c r="B327" s="263" t="s">
        <v>443</v>
      </c>
      <c r="C327" s="262">
        <f t="shared" si="1"/>
        <v>0</v>
      </c>
      <c r="D327" s="260"/>
      <c r="E327" s="261"/>
    </row>
    <row r="328" s="209" customFormat="1" ht="16" customHeight="1" spans="1:5">
      <c r="A328" s="258">
        <v>2120399</v>
      </c>
      <c r="B328" s="264" t="s">
        <v>444</v>
      </c>
      <c r="C328" s="262">
        <v>3436</v>
      </c>
      <c r="D328" s="260"/>
      <c r="E328" s="261"/>
    </row>
    <row r="329" s="209" customFormat="1" ht="16" customHeight="1" spans="1:5">
      <c r="A329" s="258">
        <v>21205</v>
      </c>
      <c r="B329" s="263" t="s">
        <v>445</v>
      </c>
      <c r="C329" s="262">
        <f t="shared" si="1"/>
        <v>0</v>
      </c>
      <c r="D329" s="260"/>
      <c r="E329" s="261"/>
    </row>
    <row r="330" s="209" customFormat="1" ht="16" customHeight="1" spans="1:5">
      <c r="A330" s="258">
        <v>2120501</v>
      </c>
      <c r="B330" s="264" t="s">
        <v>445</v>
      </c>
      <c r="C330" s="262">
        <v>4425</v>
      </c>
      <c r="D330" s="260"/>
      <c r="E330" s="261"/>
    </row>
    <row r="331" s="209" customFormat="1" ht="16" customHeight="1" spans="1:5">
      <c r="A331" s="258">
        <v>21206</v>
      </c>
      <c r="B331" s="263" t="s">
        <v>446</v>
      </c>
      <c r="C331" s="262">
        <f t="shared" si="1"/>
        <v>0</v>
      </c>
      <c r="D331" s="260"/>
      <c r="E331" s="261"/>
    </row>
    <row r="332" s="209" customFormat="1" ht="16" customHeight="1" spans="1:5">
      <c r="A332" s="258">
        <v>2120601</v>
      </c>
      <c r="B332" s="264" t="s">
        <v>446</v>
      </c>
      <c r="C332" s="262">
        <v>431</v>
      </c>
      <c r="D332" s="260"/>
      <c r="E332" s="261"/>
    </row>
    <row r="333" s="209" customFormat="1" ht="16" customHeight="1" spans="1:5">
      <c r="A333" s="258">
        <v>21299</v>
      </c>
      <c r="B333" s="263" t="s">
        <v>447</v>
      </c>
      <c r="C333" s="262">
        <f t="shared" si="1"/>
        <v>0</v>
      </c>
      <c r="D333" s="260"/>
      <c r="E333" s="261"/>
    </row>
    <row r="334" s="209" customFormat="1" ht="16" customHeight="1" spans="1:5">
      <c r="A334" s="258">
        <v>2129999</v>
      </c>
      <c r="B334" s="264" t="s">
        <v>447</v>
      </c>
      <c r="C334" s="262">
        <v>155</v>
      </c>
      <c r="D334" s="260"/>
      <c r="E334" s="261"/>
    </row>
    <row r="335" s="209" customFormat="1" ht="16" customHeight="1" spans="1:5">
      <c r="A335" s="258">
        <v>213</v>
      </c>
      <c r="B335" s="194" t="s">
        <v>448</v>
      </c>
      <c r="C335" s="262">
        <f>XFD336+XFD345+XFD352+XFD363+XFD366+XFD368+XFD370</f>
        <v>0</v>
      </c>
      <c r="D335" s="260"/>
      <c r="E335" s="261"/>
    </row>
    <row r="336" s="209" customFormat="1" ht="16" customHeight="1" spans="1:5">
      <c r="A336" s="258">
        <v>21301</v>
      </c>
      <c r="B336" s="263" t="s">
        <v>449</v>
      </c>
      <c r="C336" s="262">
        <f>SUM(XFD337:XFD344)</f>
        <v>0</v>
      </c>
      <c r="D336" s="260"/>
      <c r="E336" s="261"/>
    </row>
    <row r="337" s="209" customFormat="1" ht="16" customHeight="1" spans="1:5">
      <c r="A337" s="258">
        <v>2130101</v>
      </c>
      <c r="B337" s="264" t="s">
        <v>197</v>
      </c>
      <c r="C337" s="262">
        <v>1262</v>
      </c>
      <c r="D337" s="260"/>
      <c r="E337" s="261"/>
    </row>
    <row r="338" s="209" customFormat="1" ht="16" customHeight="1" spans="1:5">
      <c r="A338" s="258">
        <v>2130102</v>
      </c>
      <c r="B338" s="264" t="s">
        <v>198</v>
      </c>
      <c r="C338" s="262">
        <v>39</v>
      </c>
      <c r="D338" s="260"/>
      <c r="E338" s="261"/>
    </row>
    <row r="339" s="209" customFormat="1" ht="16" customHeight="1" spans="1:5">
      <c r="A339" s="258">
        <v>2130106</v>
      </c>
      <c r="B339" s="264" t="s">
        <v>450</v>
      </c>
      <c r="C339" s="262">
        <v>1010</v>
      </c>
      <c r="D339" s="260"/>
      <c r="E339" s="261"/>
    </row>
    <row r="340" s="209" customFormat="1" ht="16" customHeight="1" spans="1:5">
      <c r="A340" s="258">
        <v>2130108</v>
      </c>
      <c r="B340" s="264" t="s">
        <v>451</v>
      </c>
      <c r="C340" s="262">
        <v>12</v>
      </c>
      <c r="D340" s="260"/>
      <c r="E340" s="261"/>
    </row>
    <row r="341" s="209" customFormat="1" ht="16" customHeight="1" spans="1:5">
      <c r="A341" s="258">
        <v>2130109</v>
      </c>
      <c r="B341" s="264" t="s">
        <v>452</v>
      </c>
      <c r="C341" s="262">
        <v>30</v>
      </c>
      <c r="D341" s="260"/>
      <c r="E341" s="261"/>
    </row>
    <row r="342" s="209" customFormat="1" ht="16" customHeight="1" spans="1:5">
      <c r="A342" s="258">
        <v>2130110</v>
      </c>
      <c r="B342" s="264" t="s">
        <v>453</v>
      </c>
      <c r="C342" s="262">
        <v>30</v>
      </c>
      <c r="D342" s="260"/>
      <c r="E342" s="261"/>
    </row>
    <row r="343" s="209" customFormat="1" ht="16" customHeight="1" spans="1:5">
      <c r="A343" s="258">
        <v>2130112</v>
      </c>
      <c r="B343" s="264" t="s">
        <v>454</v>
      </c>
      <c r="C343" s="262">
        <v>45</v>
      </c>
      <c r="D343" s="260"/>
      <c r="E343" s="261"/>
    </row>
    <row r="344" s="209" customFormat="1" ht="16" customHeight="1" spans="1:5">
      <c r="A344" s="258">
        <v>2130199</v>
      </c>
      <c r="B344" s="264" t="s">
        <v>455</v>
      </c>
      <c r="C344" s="262">
        <v>2710</v>
      </c>
      <c r="D344" s="260"/>
      <c r="E344" s="261"/>
    </row>
    <row r="345" s="209" customFormat="1" ht="16" customHeight="1" spans="1:5">
      <c r="A345" s="258">
        <v>21302</v>
      </c>
      <c r="B345" s="263" t="s">
        <v>456</v>
      </c>
      <c r="C345" s="262">
        <f>SUM(XFD346:XFD351)</f>
        <v>0</v>
      </c>
      <c r="D345" s="260"/>
      <c r="E345" s="261"/>
    </row>
    <row r="346" s="209" customFormat="1" ht="16" customHeight="1" spans="1:5">
      <c r="A346" s="258">
        <v>2130201</v>
      </c>
      <c r="B346" s="264" t="s">
        <v>197</v>
      </c>
      <c r="C346" s="262">
        <v>25</v>
      </c>
      <c r="D346" s="260"/>
      <c r="E346" s="261"/>
    </row>
    <row r="347" s="209" customFormat="1" ht="16" customHeight="1" spans="1:5">
      <c r="A347" s="258">
        <v>2130204</v>
      </c>
      <c r="B347" s="264" t="s">
        <v>457</v>
      </c>
      <c r="C347" s="262">
        <v>455</v>
      </c>
      <c r="D347" s="260"/>
      <c r="E347" s="261"/>
    </row>
    <row r="348" s="209" customFormat="1" ht="16" customHeight="1" spans="1:5">
      <c r="A348" s="258">
        <v>2130205</v>
      </c>
      <c r="B348" s="264" t="s">
        <v>458</v>
      </c>
      <c r="C348" s="262">
        <v>80</v>
      </c>
      <c r="D348" s="260"/>
      <c r="E348" s="261"/>
    </row>
    <row r="349" s="209" customFormat="1" ht="16" customHeight="1" spans="1:5">
      <c r="A349" s="258">
        <v>2130206</v>
      </c>
      <c r="B349" s="264" t="s">
        <v>459</v>
      </c>
      <c r="C349" s="262">
        <v>70</v>
      </c>
      <c r="D349" s="260"/>
      <c r="E349" s="261"/>
    </row>
    <row r="350" s="209" customFormat="1" ht="16" customHeight="1" spans="1:5">
      <c r="A350" s="258">
        <v>2130207</v>
      </c>
      <c r="B350" s="264" t="s">
        <v>460</v>
      </c>
      <c r="C350" s="262">
        <v>611</v>
      </c>
      <c r="D350" s="260"/>
      <c r="E350" s="261"/>
    </row>
    <row r="351" s="209" customFormat="1" ht="16" customHeight="1" spans="1:5">
      <c r="A351" s="258">
        <v>2130234</v>
      </c>
      <c r="B351" s="264" t="s">
        <v>461</v>
      </c>
      <c r="C351" s="262">
        <v>321</v>
      </c>
      <c r="D351" s="260"/>
      <c r="E351" s="261"/>
    </row>
    <row r="352" s="209" customFormat="1" ht="16" customHeight="1" spans="1:5">
      <c r="A352" s="258">
        <v>21303</v>
      </c>
      <c r="B352" s="263" t="s">
        <v>462</v>
      </c>
      <c r="C352" s="262">
        <f>SUM(XFD353:XFD362)</f>
        <v>0</v>
      </c>
      <c r="D352" s="260"/>
      <c r="E352" s="261"/>
    </row>
    <row r="353" s="209" customFormat="1" ht="16" customHeight="1" spans="1:5">
      <c r="A353" s="258">
        <v>2130301</v>
      </c>
      <c r="B353" s="264" t="s">
        <v>197</v>
      </c>
      <c r="C353" s="262">
        <v>378</v>
      </c>
      <c r="D353" s="260"/>
      <c r="E353" s="261"/>
    </row>
    <row r="354" s="209" customFormat="1" ht="16" customHeight="1" spans="1:5">
      <c r="A354" s="258">
        <v>2130304</v>
      </c>
      <c r="B354" s="264" t="s">
        <v>463</v>
      </c>
      <c r="C354" s="262">
        <v>811</v>
      </c>
      <c r="D354" s="260"/>
      <c r="E354" s="261"/>
    </row>
    <row r="355" s="209" customFormat="1" ht="16" customHeight="1" spans="1:5">
      <c r="A355" s="258">
        <v>2130305</v>
      </c>
      <c r="B355" s="264" t="s">
        <v>464</v>
      </c>
      <c r="C355" s="262">
        <v>1000</v>
      </c>
      <c r="D355" s="260"/>
      <c r="E355" s="261"/>
    </row>
    <row r="356" s="209" customFormat="1" ht="16" customHeight="1" spans="1:5">
      <c r="A356" s="258">
        <v>2130306</v>
      </c>
      <c r="B356" s="264" t="s">
        <v>465</v>
      </c>
      <c r="C356" s="262">
        <v>860</v>
      </c>
      <c r="D356" s="260"/>
      <c r="E356" s="261"/>
    </row>
    <row r="357" s="209" customFormat="1" ht="16" customHeight="1" spans="1:5">
      <c r="A357" s="258">
        <v>2130309</v>
      </c>
      <c r="B357" s="264" t="s">
        <v>466</v>
      </c>
      <c r="C357" s="262">
        <v>108</v>
      </c>
      <c r="D357" s="260"/>
      <c r="E357" s="261"/>
    </row>
    <row r="358" s="209" customFormat="1" ht="16" customHeight="1" spans="1:5">
      <c r="A358" s="258">
        <v>2130313</v>
      </c>
      <c r="B358" s="264" t="s">
        <v>467</v>
      </c>
      <c r="C358" s="262">
        <v>55</v>
      </c>
      <c r="D358" s="260"/>
      <c r="E358" s="261"/>
    </row>
    <row r="359" s="209" customFormat="1" ht="16" customHeight="1" spans="1:5">
      <c r="A359" s="258">
        <v>2130314</v>
      </c>
      <c r="B359" s="264" t="s">
        <v>468</v>
      </c>
      <c r="C359" s="262">
        <v>50</v>
      </c>
      <c r="D359" s="260"/>
      <c r="E359" s="261"/>
    </row>
    <row r="360" s="209" customFormat="1" ht="16" customHeight="1" spans="1:5">
      <c r="A360" s="258">
        <v>2130317</v>
      </c>
      <c r="B360" s="264" t="s">
        <v>469</v>
      </c>
      <c r="C360" s="262">
        <v>94</v>
      </c>
      <c r="D360" s="260"/>
      <c r="E360" s="261"/>
    </row>
    <row r="361" s="209" customFormat="1" ht="16" customHeight="1" spans="1:5">
      <c r="A361" s="258">
        <v>2130321</v>
      </c>
      <c r="B361" s="264" t="s">
        <v>470</v>
      </c>
      <c r="C361" s="262">
        <v>30</v>
      </c>
      <c r="D361" s="260"/>
      <c r="E361" s="261"/>
    </row>
    <row r="362" s="209" customFormat="1" ht="16" customHeight="1" spans="1:5">
      <c r="A362" s="258">
        <v>2130334</v>
      </c>
      <c r="B362" s="264" t="s">
        <v>471</v>
      </c>
      <c r="C362" s="262">
        <v>39</v>
      </c>
      <c r="D362" s="260"/>
      <c r="E362" s="261"/>
    </row>
    <row r="363" s="209" customFormat="1" ht="16" customHeight="1" spans="1:5">
      <c r="A363" s="258">
        <v>21305</v>
      </c>
      <c r="B363" s="263" t="s">
        <v>472</v>
      </c>
      <c r="C363" s="262">
        <f>SUM(XFD364:XFD365)</f>
        <v>0</v>
      </c>
      <c r="D363" s="260"/>
      <c r="E363" s="261"/>
    </row>
    <row r="364" s="209" customFormat="1" ht="16" customHeight="1" spans="1:5">
      <c r="A364" s="258">
        <v>2130501</v>
      </c>
      <c r="B364" s="264" t="s">
        <v>197</v>
      </c>
      <c r="C364" s="262">
        <v>269</v>
      </c>
      <c r="D364" s="260"/>
      <c r="E364" s="261"/>
    </row>
    <row r="365" s="209" customFormat="1" ht="16" customHeight="1" spans="1:5">
      <c r="A365" s="258">
        <v>2130502</v>
      </c>
      <c r="B365" s="264" t="s">
        <v>198</v>
      </c>
      <c r="C365" s="262">
        <v>90</v>
      </c>
      <c r="D365" s="260"/>
      <c r="E365" s="261"/>
    </row>
    <row r="366" s="209" customFormat="1" ht="16" customHeight="1" spans="1:5">
      <c r="A366" s="258">
        <v>21307</v>
      </c>
      <c r="B366" s="263" t="s">
        <v>473</v>
      </c>
      <c r="C366" s="262">
        <f t="shared" ref="C366:C370" si="2">XFD367</f>
        <v>0</v>
      </c>
      <c r="D366" s="260"/>
      <c r="E366" s="261"/>
    </row>
    <row r="367" s="209" customFormat="1" ht="16" customHeight="1" spans="1:5">
      <c r="A367" s="258">
        <v>2130799</v>
      </c>
      <c r="B367" s="264" t="s">
        <v>474</v>
      </c>
      <c r="C367" s="262">
        <v>25</v>
      </c>
      <c r="D367" s="260"/>
      <c r="E367" s="261"/>
    </row>
    <row r="368" s="209" customFormat="1" ht="16" customHeight="1" spans="1:5">
      <c r="A368" s="258">
        <v>21308</v>
      </c>
      <c r="B368" s="263" t="s">
        <v>475</v>
      </c>
      <c r="C368" s="262">
        <f t="shared" si="2"/>
        <v>0</v>
      </c>
      <c r="D368" s="260"/>
      <c r="E368" s="261"/>
    </row>
    <row r="369" s="209" customFormat="1" ht="16" customHeight="1" spans="1:5">
      <c r="A369" s="258">
        <v>2130804</v>
      </c>
      <c r="B369" s="264" t="s">
        <v>476</v>
      </c>
      <c r="C369" s="262">
        <v>119</v>
      </c>
      <c r="D369" s="260"/>
      <c r="E369" s="261"/>
    </row>
    <row r="370" s="209" customFormat="1" ht="16" customHeight="1" spans="1:5">
      <c r="A370" s="258">
        <v>21399</v>
      </c>
      <c r="B370" s="263" t="s">
        <v>477</v>
      </c>
      <c r="C370" s="262">
        <f t="shared" si="2"/>
        <v>0</v>
      </c>
      <c r="D370" s="260"/>
      <c r="E370" s="261"/>
    </row>
    <row r="371" s="209" customFormat="1" ht="16" customHeight="1" spans="1:5">
      <c r="A371" s="258">
        <v>2139999</v>
      </c>
      <c r="B371" s="264" t="s">
        <v>477</v>
      </c>
      <c r="C371" s="262">
        <v>1100</v>
      </c>
      <c r="D371" s="260"/>
      <c r="E371" s="261"/>
    </row>
    <row r="372" s="209" customFormat="1" ht="16" customHeight="1" spans="1:5">
      <c r="A372" s="258">
        <v>214</v>
      </c>
      <c r="B372" s="194" t="s">
        <v>478</v>
      </c>
      <c r="C372" s="262">
        <f>XFD373+XFD381+XFD383</f>
        <v>0</v>
      </c>
      <c r="D372" s="260"/>
      <c r="E372" s="261"/>
    </row>
    <row r="373" s="209" customFormat="1" ht="16" customHeight="1" spans="1:5">
      <c r="A373" s="258">
        <v>21401</v>
      </c>
      <c r="B373" s="263" t="s">
        <v>479</v>
      </c>
      <c r="C373" s="262">
        <f>SUM(XFD374:XFD380)</f>
        <v>0</v>
      </c>
      <c r="D373" s="260"/>
      <c r="E373" s="261"/>
    </row>
    <row r="374" s="209" customFormat="1" ht="16" customHeight="1" spans="1:5">
      <c r="A374" s="258">
        <v>2140101</v>
      </c>
      <c r="B374" s="264" t="s">
        <v>197</v>
      </c>
      <c r="C374" s="262">
        <v>1493</v>
      </c>
      <c r="D374" s="260"/>
      <c r="E374" s="261"/>
    </row>
    <row r="375" s="209" customFormat="1" ht="16" customHeight="1" spans="1:5">
      <c r="A375" s="258">
        <v>2140102</v>
      </c>
      <c r="B375" s="264" t="s">
        <v>198</v>
      </c>
      <c r="C375" s="262">
        <v>152</v>
      </c>
      <c r="D375" s="260"/>
      <c r="E375" s="261"/>
    </row>
    <row r="376" s="209" customFormat="1" ht="16" customHeight="1" spans="1:5">
      <c r="A376" s="258">
        <v>2140104</v>
      </c>
      <c r="B376" s="264" t="s">
        <v>480</v>
      </c>
      <c r="C376" s="262">
        <v>4826</v>
      </c>
      <c r="D376" s="260"/>
      <c r="E376" s="261"/>
    </row>
    <row r="377" s="209" customFormat="1" ht="16" customHeight="1" spans="1:5">
      <c r="A377" s="258">
        <v>2140110</v>
      </c>
      <c r="B377" s="264" t="s">
        <v>481</v>
      </c>
      <c r="C377" s="262">
        <v>1119</v>
      </c>
      <c r="D377" s="260"/>
      <c r="E377" s="261"/>
    </row>
    <row r="378" s="209" customFormat="1" ht="16" customHeight="1" spans="1:5">
      <c r="A378" s="258">
        <v>2140112</v>
      </c>
      <c r="B378" s="264" t="s">
        <v>482</v>
      </c>
      <c r="C378" s="262">
        <v>1822</v>
      </c>
      <c r="D378" s="260"/>
      <c r="E378" s="261"/>
    </row>
    <row r="379" s="209" customFormat="1" ht="16" customHeight="1" spans="1:5">
      <c r="A379" s="258">
        <v>2140136</v>
      </c>
      <c r="B379" s="264" t="s">
        <v>483</v>
      </c>
      <c r="C379" s="262">
        <v>80</v>
      </c>
      <c r="D379" s="260"/>
      <c r="E379" s="261"/>
    </row>
    <row r="380" s="209" customFormat="1" ht="16" customHeight="1" spans="1:5">
      <c r="A380" s="258">
        <v>2140199</v>
      </c>
      <c r="B380" s="264" t="s">
        <v>484</v>
      </c>
      <c r="C380" s="262">
        <v>69</v>
      </c>
      <c r="D380" s="260"/>
      <c r="E380" s="261"/>
    </row>
    <row r="381" s="209" customFormat="1" ht="16" customHeight="1" spans="1:5">
      <c r="A381" s="258">
        <v>21405</v>
      </c>
      <c r="B381" s="263" t="s">
        <v>485</v>
      </c>
      <c r="C381" s="262">
        <f t="shared" ref="C381:C386" si="3">XFD382</f>
        <v>0</v>
      </c>
      <c r="D381" s="260"/>
      <c r="E381" s="261"/>
    </row>
    <row r="382" s="209" customFormat="1" ht="16" customHeight="1" spans="1:5">
      <c r="A382" s="258">
        <v>2140504</v>
      </c>
      <c r="B382" s="264" t="s">
        <v>486</v>
      </c>
      <c r="C382" s="262">
        <v>7</v>
      </c>
      <c r="D382" s="260"/>
      <c r="E382" s="261"/>
    </row>
    <row r="383" s="209" customFormat="1" ht="16" customHeight="1" spans="1:5">
      <c r="A383" s="258">
        <v>21499</v>
      </c>
      <c r="B383" s="263" t="s">
        <v>487</v>
      </c>
      <c r="C383" s="262">
        <f t="shared" si="3"/>
        <v>0</v>
      </c>
      <c r="D383" s="260"/>
      <c r="E383" s="261"/>
    </row>
    <row r="384" s="209" customFormat="1" ht="16" customHeight="1" spans="1:5">
      <c r="A384" s="258">
        <v>2149999</v>
      </c>
      <c r="B384" s="264" t="s">
        <v>487</v>
      </c>
      <c r="C384" s="262">
        <v>563</v>
      </c>
      <c r="D384" s="260"/>
      <c r="E384" s="261"/>
    </row>
    <row r="385" s="209" customFormat="1" ht="16" customHeight="1" spans="1:5">
      <c r="A385" s="258">
        <v>215</v>
      </c>
      <c r="B385" s="194" t="s">
        <v>488</v>
      </c>
      <c r="C385" s="262">
        <f>XFD386+XFD388+XFD391+XFD394</f>
        <v>0</v>
      </c>
      <c r="D385" s="260"/>
      <c r="E385" s="261"/>
    </row>
    <row r="386" s="209" customFormat="1" ht="16" customHeight="1" spans="1:5">
      <c r="A386" s="258">
        <v>21502</v>
      </c>
      <c r="B386" s="263" t="s">
        <v>489</v>
      </c>
      <c r="C386" s="262">
        <f t="shared" si="3"/>
        <v>0</v>
      </c>
      <c r="D386" s="260"/>
      <c r="E386" s="261"/>
    </row>
    <row r="387" s="209" customFormat="1" ht="16" customHeight="1" spans="1:5">
      <c r="A387" s="258">
        <v>2150299</v>
      </c>
      <c r="B387" s="264" t="s">
        <v>490</v>
      </c>
      <c r="C387" s="262">
        <v>1550</v>
      </c>
      <c r="D387" s="260"/>
      <c r="E387" s="261"/>
    </row>
    <row r="388" s="209" customFormat="1" ht="16" customHeight="1" spans="1:5">
      <c r="A388" s="258">
        <v>21505</v>
      </c>
      <c r="B388" s="263" t="s">
        <v>491</v>
      </c>
      <c r="C388" s="262">
        <f>XFD389+XFD390</f>
        <v>0</v>
      </c>
      <c r="D388" s="260"/>
      <c r="E388" s="261"/>
    </row>
    <row r="389" s="209" customFormat="1" ht="16" customHeight="1" spans="1:5">
      <c r="A389" s="258">
        <v>2150501</v>
      </c>
      <c r="B389" s="264" t="s">
        <v>197</v>
      </c>
      <c r="C389" s="262">
        <v>516</v>
      </c>
      <c r="D389" s="260"/>
      <c r="E389" s="261"/>
    </row>
    <row r="390" s="209" customFormat="1" ht="16" customHeight="1" spans="1:5">
      <c r="A390" s="258">
        <v>2150502</v>
      </c>
      <c r="B390" s="264" t="s">
        <v>198</v>
      </c>
      <c r="C390" s="262">
        <v>54</v>
      </c>
      <c r="D390" s="260"/>
      <c r="E390" s="261"/>
    </row>
    <row r="391" s="209" customFormat="1" ht="16" customHeight="1" spans="1:5">
      <c r="A391" s="258">
        <v>21507</v>
      </c>
      <c r="B391" s="263" t="s">
        <v>492</v>
      </c>
      <c r="C391" s="262">
        <f>XFD392+XFD393</f>
        <v>0</v>
      </c>
      <c r="D391" s="260"/>
      <c r="E391" s="261"/>
    </row>
    <row r="392" s="209" customFormat="1" ht="16" customHeight="1" spans="1:5">
      <c r="A392" s="258">
        <v>2150701</v>
      </c>
      <c r="B392" s="264" t="s">
        <v>197</v>
      </c>
      <c r="C392" s="262">
        <v>293</v>
      </c>
      <c r="D392" s="260"/>
      <c r="E392" s="261"/>
    </row>
    <row r="393" s="209" customFormat="1" ht="16" customHeight="1" spans="1:5">
      <c r="A393" s="258">
        <v>2150702</v>
      </c>
      <c r="B393" s="264" t="s">
        <v>198</v>
      </c>
      <c r="C393" s="262">
        <v>9</v>
      </c>
      <c r="D393" s="260"/>
      <c r="E393" s="261"/>
    </row>
    <row r="394" s="209" customFormat="1" ht="16" customHeight="1" spans="1:5">
      <c r="A394" s="258">
        <v>21508</v>
      </c>
      <c r="B394" s="263" t="s">
        <v>493</v>
      </c>
      <c r="C394" s="262">
        <f>XFD395</f>
        <v>0</v>
      </c>
      <c r="D394" s="260"/>
      <c r="E394" s="261"/>
    </row>
    <row r="395" s="209" customFormat="1" ht="16" customHeight="1" spans="1:5">
      <c r="A395" s="258">
        <v>2150805</v>
      </c>
      <c r="B395" s="264" t="s">
        <v>494</v>
      </c>
      <c r="C395" s="262">
        <v>6532</v>
      </c>
      <c r="D395" s="260"/>
      <c r="E395" s="261"/>
    </row>
    <row r="396" s="209" customFormat="1" ht="16" customHeight="1" spans="1:5">
      <c r="A396" s="258">
        <v>216</v>
      </c>
      <c r="B396" s="194" t="s">
        <v>495</v>
      </c>
      <c r="C396" s="262">
        <f>XFD397+XFD402+XFD404</f>
        <v>0</v>
      </c>
      <c r="D396" s="260"/>
      <c r="E396" s="261"/>
    </row>
    <row r="397" s="209" customFormat="1" ht="16" customHeight="1" spans="1:5">
      <c r="A397" s="258">
        <v>21602</v>
      </c>
      <c r="B397" s="263" t="s">
        <v>496</v>
      </c>
      <c r="C397" s="262">
        <f>SUM(XFD398:XFD401)</f>
        <v>0</v>
      </c>
      <c r="D397" s="260"/>
      <c r="E397" s="261"/>
    </row>
    <row r="398" s="209" customFormat="1" ht="16" customHeight="1" spans="1:5">
      <c r="A398" s="258">
        <v>2160201</v>
      </c>
      <c r="B398" s="264" t="s">
        <v>197</v>
      </c>
      <c r="C398" s="262">
        <v>624</v>
      </c>
      <c r="D398" s="260"/>
      <c r="E398" s="261"/>
    </row>
    <row r="399" s="209" customFormat="1" ht="16" customHeight="1" spans="1:5">
      <c r="A399" s="258">
        <v>2160202</v>
      </c>
      <c r="B399" s="264" t="s">
        <v>198</v>
      </c>
      <c r="C399" s="262">
        <v>67</v>
      </c>
      <c r="D399" s="260"/>
      <c r="E399" s="261"/>
    </row>
    <row r="400" s="209" customFormat="1" ht="16" customHeight="1" spans="1:5">
      <c r="A400" s="258">
        <v>2160250</v>
      </c>
      <c r="B400" s="264" t="s">
        <v>212</v>
      </c>
      <c r="C400" s="262">
        <v>28</v>
      </c>
      <c r="D400" s="260"/>
      <c r="E400" s="261"/>
    </row>
    <row r="401" s="209" customFormat="1" ht="16" customHeight="1" spans="1:5">
      <c r="A401" s="258">
        <v>2160299</v>
      </c>
      <c r="B401" s="264" t="s">
        <v>497</v>
      </c>
      <c r="C401" s="262">
        <v>600</v>
      </c>
      <c r="D401" s="260"/>
      <c r="E401" s="261"/>
    </row>
    <row r="402" s="209" customFormat="1" ht="16" customHeight="1" spans="1:5">
      <c r="A402" s="258">
        <v>21606</v>
      </c>
      <c r="B402" s="263" t="s">
        <v>498</v>
      </c>
      <c r="C402" s="262">
        <f t="shared" ref="C402:C410" si="4">XFD403</f>
        <v>0</v>
      </c>
      <c r="D402" s="260"/>
      <c r="E402" s="261"/>
    </row>
    <row r="403" s="209" customFormat="1" ht="16" customHeight="1" spans="1:5">
      <c r="A403" s="258">
        <v>2160699</v>
      </c>
      <c r="B403" s="264" t="s">
        <v>499</v>
      </c>
      <c r="C403" s="262">
        <v>830</v>
      </c>
      <c r="D403" s="260"/>
      <c r="E403" s="261"/>
    </row>
    <row r="404" s="209" customFormat="1" ht="16" customHeight="1" spans="1:5">
      <c r="A404" s="258">
        <v>21699</v>
      </c>
      <c r="B404" s="263" t="s">
        <v>500</v>
      </c>
      <c r="C404" s="262">
        <f t="shared" si="4"/>
        <v>0</v>
      </c>
      <c r="D404" s="260"/>
      <c r="E404" s="261"/>
    </row>
    <row r="405" s="209" customFormat="1" ht="16" customHeight="1" spans="1:5">
      <c r="A405" s="258">
        <v>2169999</v>
      </c>
      <c r="B405" s="264" t="s">
        <v>500</v>
      </c>
      <c r="C405" s="262">
        <v>1108</v>
      </c>
      <c r="D405" s="260"/>
      <c r="E405" s="261"/>
    </row>
    <row r="406" s="209" customFormat="1" ht="16" customHeight="1" spans="1:5">
      <c r="A406" s="258">
        <v>217</v>
      </c>
      <c r="B406" s="194" t="s">
        <v>501</v>
      </c>
      <c r="C406" s="262">
        <f t="shared" si="4"/>
        <v>0</v>
      </c>
      <c r="D406" s="260"/>
      <c r="E406" s="261"/>
    </row>
    <row r="407" s="209" customFormat="1" ht="16" customHeight="1" spans="1:5">
      <c r="A407" s="258">
        <v>21799</v>
      </c>
      <c r="B407" s="263" t="s">
        <v>502</v>
      </c>
      <c r="C407" s="262">
        <f t="shared" si="4"/>
        <v>0</v>
      </c>
      <c r="D407" s="260"/>
      <c r="E407" s="261"/>
    </row>
    <row r="408" s="209" customFormat="1" ht="16" customHeight="1" spans="1:5">
      <c r="A408" s="258">
        <v>2179999</v>
      </c>
      <c r="B408" s="264" t="s">
        <v>502</v>
      </c>
      <c r="C408" s="262">
        <v>10</v>
      </c>
      <c r="D408" s="260"/>
      <c r="E408" s="261"/>
    </row>
    <row r="409" s="209" customFormat="1" ht="16" customHeight="1" spans="1:5">
      <c r="A409" s="258">
        <v>219</v>
      </c>
      <c r="B409" s="194" t="s">
        <v>503</v>
      </c>
      <c r="C409" s="262">
        <f t="shared" si="4"/>
        <v>0</v>
      </c>
      <c r="D409" s="260"/>
      <c r="E409" s="261"/>
    </row>
    <row r="410" s="209" customFormat="1" ht="16" customHeight="1" spans="1:5">
      <c r="A410" s="258">
        <v>21901</v>
      </c>
      <c r="B410" s="263" t="s">
        <v>504</v>
      </c>
      <c r="C410" s="262">
        <f t="shared" si="4"/>
        <v>0</v>
      </c>
      <c r="D410" s="260"/>
      <c r="E410" s="261"/>
    </row>
    <row r="411" s="209" customFormat="1" ht="16" customHeight="1" spans="1:5">
      <c r="A411" s="258">
        <v>21901</v>
      </c>
      <c r="B411" s="263" t="s">
        <v>504</v>
      </c>
      <c r="C411" s="262">
        <v>140</v>
      </c>
      <c r="D411" s="260"/>
      <c r="E411" s="261"/>
    </row>
    <row r="412" s="209" customFormat="1" ht="16" customHeight="1" spans="1:5">
      <c r="A412" s="258">
        <v>220</v>
      </c>
      <c r="B412" s="194" t="s">
        <v>505</v>
      </c>
      <c r="C412" s="262">
        <f>XFD413+XFD418</f>
        <v>0</v>
      </c>
      <c r="D412" s="260"/>
      <c r="E412" s="261"/>
    </row>
    <row r="413" s="209" customFormat="1" ht="16" customHeight="1" spans="1:5">
      <c r="A413" s="258">
        <v>22001</v>
      </c>
      <c r="B413" s="263" t="s">
        <v>506</v>
      </c>
      <c r="C413" s="262">
        <f>SUM(XFD414:XFD417)</f>
        <v>0</v>
      </c>
      <c r="D413" s="260"/>
      <c r="E413" s="261"/>
    </row>
    <row r="414" s="209" customFormat="1" ht="16" customHeight="1" spans="1:5">
      <c r="A414" s="258">
        <v>2200101</v>
      </c>
      <c r="B414" s="264" t="s">
        <v>197</v>
      </c>
      <c r="C414" s="262">
        <v>727</v>
      </c>
      <c r="D414" s="260"/>
      <c r="E414" s="261"/>
    </row>
    <row r="415" s="209" customFormat="1" ht="16" customHeight="1" spans="1:5">
      <c r="A415" s="258">
        <v>2200129</v>
      </c>
      <c r="B415" s="264" t="s">
        <v>507</v>
      </c>
      <c r="C415" s="262">
        <v>19</v>
      </c>
      <c r="D415" s="260"/>
      <c r="E415" s="261"/>
    </row>
    <row r="416" s="209" customFormat="1" ht="16" customHeight="1" spans="1:5">
      <c r="A416" s="258">
        <v>2200150</v>
      </c>
      <c r="B416" s="264" t="s">
        <v>212</v>
      </c>
      <c r="C416" s="262">
        <v>1265</v>
      </c>
      <c r="D416" s="260"/>
      <c r="E416" s="261"/>
    </row>
    <row r="417" s="209" customFormat="1" ht="16" customHeight="1" spans="1:5">
      <c r="A417" s="258">
        <v>2200199</v>
      </c>
      <c r="B417" s="264" t="s">
        <v>508</v>
      </c>
      <c r="C417" s="262">
        <v>92</v>
      </c>
      <c r="D417" s="260"/>
      <c r="E417" s="261"/>
    </row>
    <row r="418" s="209" customFormat="1" ht="16" customHeight="1" spans="1:5">
      <c r="A418" s="258">
        <v>22005</v>
      </c>
      <c r="B418" s="263" t="s">
        <v>509</v>
      </c>
      <c r="C418" s="262">
        <f>SUM(XFD419:XFD420)</f>
        <v>0</v>
      </c>
      <c r="D418" s="260"/>
      <c r="E418" s="261"/>
    </row>
    <row r="419" s="209" customFormat="1" ht="16" customHeight="1" spans="1:5">
      <c r="A419" s="258">
        <v>2200510</v>
      </c>
      <c r="B419" s="264" t="s">
        <v>510</v>
      </c>
      <c r="C419" s="262">
        <v>80</v>
      </c>
      <c r="D419" s="260"/>
      <c r="E419" s="261"/>
    </row>
    <row r="420" s="209" customFormat="1" ht="16" customHeight="1" spans="1:5">
      <c r="A420" s="258">
        <v>2200599</v>
      </c>
      <c r="B420" s="264" t="s">
        <v>511</v>
      </c>
      <c r="C420" s="262">
        <v>105</v>
      </c>
      <c r="D420" s="260"/>
      <c r="E420" s="261"/>
    </row>
    <row r="421" s="209" customFormat="1" ht="16" customHeight="1" spans="1:5">
      <c r="A421" s="258">
        <v>221</v>
      </c>
      <c r="B421" s="194" t="s">
        <v>512</v>
      </c>
      <c r="C421" s="262">
        <f>XFD422+XFD427+XFD430</f>
        <v>0</v>
      </c>
      <c r="D421" s="260"/>
      <c r="E421" s="261"/>
    </row>
    <row r="422" s="209" customFormat="1" ht="16" customHeight="1" spans="1:5">
      <c r="A422" s="258">
        <v>22101</v>
      </c>
      <c r="B422" s="263" t="s">
        <v>513</v>
      </c>
      <c r="C422" s="262">
        <f>SUM(XFD423:XFD426)</f>
        <v>0</v>
      </c>
      <c r="D422" s="260"/>
      <c r="E422" s="261"/>
    </row>
    <row r="423" s="209" customFormat="1" ht="16" customHeight="1" spans="1:5">
      <c r="A423" s="258">
        <v>2210106</v>
      </c>
      <c r="B423" s="264" t="s">
        <v>514</v>
      </c>
      <c r="C423" s="262">
        <v>467</v>
      </c>
      <c r="D423" s="260"/>
      <c r="E423" s="261"/>
    </row>
    <row r="424" s="209" customFormat="1" ht="16" customHeight="1" spans="1:5">
      <c r="A424" s="258">
        <v>2210107</v>
      </c>
      <c r="B424" s="264" t="s">
        <v>515</v>
      </c>
      <c r="C424" s="262">
        <v>292</v>
      </c>
      <c r="D424" s="260"/>
      <c r="E424" s="261"/>
    </row>
    <row r="425" s="209" customFormat="1" ht="16" customHeight="1" spans="1:5">
      <c r="A425" s="258">
        <v>2210108</v>
      </c>
      <c r="B425" s="264" t="s">
        <v>516</v>
      </c>
      <c r="C425" s="262">
        <v>3456</v>
      </c>
      <c r="D425" s="260"/>
      <c r="E425" s="261"/>
    </row>
    <row r="426" s="209" customFormat="1" ht="16" customHeight="1" spans="1:5">
      <c r="A426" s="258">
        <v>2210199</v>
      </c>
      <c r="B426" s="264" t="s">
        <v>517</v>
      </c>
      <c r="C426" s="262">
        <v>594</v>
      </c>
      <c r="D426" s="260"/>
      <c r="E426" s="261"/>
    </row>
    <row r="427" s="209" customFormat="1" ht="16" customHeight="1" spans="1:5">
      <c r="A427" s="258">
        <v>22102</v>
      </c>
      <c r="B427" s="263" t="s">
        <v>518</v>
      </c>
      <c r="C427" s="262">
        <f>SUM(XFD428:XFD429)</f>
        <v>0</v>
      </c>
      <c r="D427" s="260"/>
      <c r="E427" s="261"/>
    </row>
    <row r="428" s="209" customFormat="1" ht="16" customHeight="1" spans="1:5">
      <c r="A428" s="258">
        <v>2210201</v>
      </c>
      <c r="B428" s="264" t="s">
        <v>519</v>
      </c>
      <c r="C428" s="262">
        <v>4207</v>
      </c>
      <c r="D428" s="260"/>
      <c r="E428" s="261"/>
    </row>
    <row r="429" s="209" customFormat="1" ht="16" customHeight="1" spans="1:5">
      <c r="A429" s="258">
        <v>2210202</v>
      </c>
      <c r="B429" s="264" t="s">
        <v>520</v>
      </c>
      <c r="C429" s="262">
        <v>1016</v>
      </c>
      <c r="D429" s="260"/>
      <c r="E429" s="261"/>
    </row>
    <row r="430" s="209" customFormat="1" ht="16" customHeight="1" spans="1:5">
      <c r="A430" s="258">
        <v>22103</v>
      </c>
      <c r="B430" s="263" t="s">
        <v>521</v>
      </c>
      <c r="C430" s="262">
        <f>SUM(XFD431)</f>
        <v>0</v>
      </c>
      <c r="D430" s="260"/>
      <c r="E430" s="261"/>
    </row>
    <row r="431" s="209" customFormat="1" ht="16" customHeight="1" spans="1:5">
      <c r="A431" s="258">
        <v>2210302</v>
      </c>
      <c r="B431" s="264" t="s">
        <v>522</v>
      </c>
      <c r="C431" s="262">
        <v>1214</v>
      </c>
      <c r="D431" s="260"/>
      <c r="E431" s="261"/>
    </row>
    <row r="432" s="209" customFormat="1" ht="16" customHeight="1" spans="1:5">
      <c r="A432" s="258">
        <v>222</v>
      </c>
      <c r="B432" s="194" t="s">
        <v>523</v>
      </c>
      <c r="C432" s="262">
        <f>XFD433+XFD437</f>
        <v>0</v>
      </c>
      <c r="D432" s="260"/>
      <c r="E432" s="261"/>
    </row>
    <row r="433" s="209" customFormat="1" ht="16" customHeight="1" spans="1:5">
      <c r="A433" s="258">
        <v>22201</v>
      </c>
      <c r="B433" s="263" t="s">
        <v>524</v>
      </c>
      <c r="C433" s="262">
        <f>SUM(XFD434:XFD436)</f>
        <v>0</v>
      </c>
      <c r="D433" s="260"/>
      <c r="E433" s="261"/>
    </row>
    <row r="434" s="209" customFormat="1" ht="16" customHeight="1" spans="1:5">
      <c r="A434" s="258">
        <v>2220102</v>
      </c>
      <c r="B434" s="264" t="s">
        <v>198</v>
      </c>
      <c r="C434" s="262">
        <v>3</v>
      </c>
      <c r="D434" s="260"/>
      <c r="E434" s="261"/>
    </row>
    <row r="435" s="209" customFormat="1" ht="16" customHeight="1" spans="1:5">
      <c r="A435" s="258">
        <v>2220112</v>
      </c>
      <c r="B435" s="264" t="s">
        <v>525</v>
      </c>
      <c r="C435" s="262">
        <v>5</v>
      </c>
      <c r="D435" s="260"/>
      <c r="E435" s="261"/>
    </row>
    <row r="436" s="209" customFormat="1" ht="16" customHeight="1" spans="1:5">
      <c r="A436" s="258">
        <v>2220150</v>
      </c>
      <c r="B436" s="264" t="s">
        <v>212</v>
      </c>
      <c r="C436" s="262">
        <v>17</v>
      </c>
      <c r="D436" s="260"/>
      <c r="E436" s="261"/>
    </row>
    <row r="437" s="209" customFormat="1" ht="16" customHeight="1" spans="1:5">
      <c r="A437" s="258">
        <v>22204</v>
      </c>
      <c r="B437" s="263" t="s">
        <v>526</v>
      </c>
      <c r="C437" s="262">
        <f>SUM(XFD438:XFD439)</f>
        <v>0</v>
      </c>
      <c r="D437" s="260"/>
      <c r="E437" s="261"/>
    </row>
    <row r="438" s="209" customFormat="1" ht="16" customHeight="1" spans="1:5">
      <c r="A438" s="258">
        <v>2220401</v>
      </c>
      <c r="B438" s="264" t="s">
        <v>527</v>
      </c>
      <c r="C438" s="262">
        <v>295</v>
      </c>
      <c r="D438" s="260"/>
      <c r="E438" s="261"/>
    </row>
    <row r="439" s="209" customFormat="1" ht="16" customHeight="1" spans="1:5">
      <c r="A439" s="258">
        <v>2220403</v>
      </c>
      <c r="B439" s="264" t="s">
        <v>528</v>
      </c>
      <c r="C439" s="262">
        <v>23</v>
      </c>
      <c r="D439" s="260"/>
      <c r="E439" s="261"/>
    </row>
    <row r="440" s="209" customFormat="1" ht="16" customHeight="1" spans="1:5">
      <c r="A440" s="258">
        <v>224</v>
      </c>
      <c r="B440" s="194" t="s">
        <v>529</v>
      </c>
      <c r="C440" s="262">
        <f>XFD441+XFD448+XFD451+XFD453</f>
        <v>0</v>
      </c>
      <c r="D440" s="260"/>
      <c r="E440" s="261"/>
    </row>
    <row r="441" s="209" customFormat="1" ht="16" customHeight="1" spans="1:5">
      <c r="A441" s="258">
        <v>22401</v>
      </c>
      <c r="B441" s="263" t="s">
        <v>530</v>
      </c>
      <c r="C441" s="262">
        <f>SUM(XFD442:XFD447)</f>
        <v>0</v>
      </c>
      <c r="D441" s="260"/>
      <c r="E441" s="261"/>
    </row>
    <row r="442" s="209" customFormat="1" ht="16" customHeight="1" spans="1:5">
      <c r="A442" s="258">
        <v>2240101</v>
      </c>
      <c r="B442" s="264" t="s">
        <v>197</v>
      </c>
      <c r="C442" s="262">
        <v>563</v>
      </c>
      <c r="D442" s="260"/>
      <c r="E442" s="261"/>
    </row>
    <row r="443" s="209" customFormat="1" ht="16" customHeight="1" spans="1:5">
      <c r="A443" s="258">
        <v>2240102</v>
      </c>
      <c r="B443" s="264" t="s">
        <v>198</v>
      </c>
      <c r="C443" s="262">
        <v>60</v>
      </c>
      <c r="D443" s="260"/>
      <c r="E443" s="261"/>
    </row>
    <row r="444" s="209" customFormat="1" ht="16" customHeight="1" spans="1:5">
      <c r="A444" s="258">
        <v>2240104</v>
      </c>
      <c r="B444" s="264" t="s">
        <v>531</v>
      </c>
      <c r="C444" s="262">
        <v>435</v>
      </c>
      <c r="D444" s="260"/>
      <c r="E444" s="261"/>
    </row>
    <row r="445" s="209" customFormat="1" ht="16" customHeight="1" spans="1:5">
      <c r="A445" s="258">
        <v>2240106</v>
      </c>
      <c r="B445" s="264" t="s">
        <v>532</v>
      </c>
      <c r="C445" s="262">
        <v>10</v>
      </c>
      <c r="D445" s="260"/>
      <c r="E445" s="261"/>
    </row>
    <row r="446" s="209" customFormat="1" ht="16" customHeight="1" spans="1:5">
      <c r="A446" s="258">
        <v>2240109</v>
      </c>
      <c r="B446" s="264" t="s">
        <v>533</v>
      </c>
      <c r="C446" s="262">
        <v>93</v>
      </c>
      <c r="D446" s="260"/>
      <c r="E446" s="261"/>
    </row>
    <row r="447" s="209" customFormat="1" ht="16" customHeight="1" spans="1:5">
      <c r="A447" s="258">
        <v>2240150</v>
      </c>
      <c r="B447" s="264" t="s">
        <v>212</v>
      </c>
      <c r="C447" s="262">
        <v>104</v>
      </c>
      <c r="D447" s="260"/>
      <c r="E447" s="261"/>
    </row>
    <row r="448" s="209" customFormat="1" ht="16" customHeight="1" spans="1:5">
      <c r="A448" s="258">
        <v>22402</v>
      </c>
      <c r="B448" s="263" t="s">
        <v>534</v>
      </c>
      <c r="C448" s="262">
        <f>SUM(XFD449:XFD450)</f>
        <v>0</v>
      </c>
      <c r="D448" s="260"/>
      <c r="E448" s="261"/>
    </row>
    <row r="449" s="209" customFormat="1" ht="16" customHeight="1" spans="1:5">
      <c r="A449" s="258">
        <v>2240201</v>
      </c>
      <c r="B449" s="264" t="s">
        <v>197</v>
      </c>
      <c r="C449" s="262">
        <v>1465</v>
      </c>
      <c r="D449" s="260"/>
      <c r="E449" s="261"/>
    </row>
    <row r="450" s="209" customFormat="1" ht="16" customHeight="1" spans="1:5">
      <c r="A450" s="258">
        <v>2240204</v>
      </c>
      <c r="B450" s="264" t="s">
        <v>535</v>
      </c>
      <c r="C450" s="262">
        <v>280</v>
      </c>
      <c r="D450" s="260"/>
      <c r="E450" s="261"/>
    </row>
    <row r="451" s="209" customFormat="1" ht="16" customHeight="1" spans="1:5">
      <c r="A451" s="258">
        <v>22406</v>
      </c>
      <c r="B451" s="263" t="s">
        <v>536</v>
      </c>
      <c r="C451" s="262">
        <f t="shared" ref="C451:C456" si="5">XFD452</f>
        <v>0</v>
      </c>
      <c r="D451" s="260"/>
      <c r="E451" s="261"/>
    </row>
    <row r="452" s="209" customFormat="1" ht="16" customHeight="1" spans="1:5">
      <c r="A452" s="258">
        <v>2240601</v>
      </c>
      <c r="B452" s="264" t="s">
        <v>537</v>
      </c>
      <c r="C452" s="262">
        <v>556</v>
      </c>
      <c r="D452" s="260"/>
      <c r="E452" s="261"/>
    </row>
    <row r="453" s="209" customFormat="1" ht="16" customHeight="1" spans="1:5">
      <c r="A453" s="258">
        <v>22407</v>
      </c>
      <c r="B453" s="263" t="s">
        <v>538</v>
      </c>
      <c r="C453" s="262">
        <f t="shared" si="5"/>
        <v>0</v>
      </c>
      <c r="D453" s="260"/>
      <c r="E453" s="261"/>
    </row>
    <row r="454" s="209" customFormat="1" ht="16" customHeight="1" spans="1:5">
      <c r="A454" s="258">
        <v>2240703</v>
      </c>
      <c r="B454" s="264" t="s">
        <v>539</v>
      </c>
      <c r="C454" s="262">
        <v>50</v>
      </c>
      <c r="D454" s="260"/>
      <c r="E454" s="261"/>
    </row>
    <row r="455" s="209" customFormat="1" ht="16" customHeight="1" spans="1:5">
      <c r="A455" s="258">
        <v>227</v>
      </c>
      <c r="B455" s="194" t="s">
        <v>540</v>
      </c>
      <c r="C455" s="262">
        <f t="shared" si="5"/>
        <v>0</v>
      </c>
      <c r="D455" s="260"/>
      <c r="E455" s="261"/>
    </row>
    <row r="456" s="209" customFormat="1" ht="16" customHeight="1" spans="1:5">
      <c r="A456" s="258">
        <v>227</v>
      </c>
      <c r="B456" s="194" t="s">
        <v>540</v>
      </c>
      <c r="C456" s="262">
        <f t="shared" si="5"/>
        <v>0</v>
      </c>
      <c r="D456" s="260"/>
      <c r="E456" s="261"/>
    </row>
    <row r="457" s="209" customFormat="1" ht="16" customHeight="1" spans="1:5">
      <c r="A457" s="258">
        <v>227</v>
      </c>
      <c r="B457" s="194" t="s">
        <v>540</v>
      </c>
      <c r="C457" s="262">
        <v>3000</v>
      </c>
      <c r="D457" s="260"/>
      <c r="E457" s="261"/>
    </row>
    <row r="458" s="209" customFormat="1" ht="16" customHeight="1" spans="1:5">
      <c r="A458" s="258">
        <v>229</v>
      </c>
      <c r="B458" s="194" t="s">
        <v>541</v>
      </c>
      <c r="C458" s="262">
        <f>XFD459+XFD461</f>
        <v>0</v>
      </c>
      <c r="D458" s="260"/>
      <c r="E458" s="261"/>
    </row>
    <row r="459" s="209" customFormat="1" ht="16" customHeight="1" spans="1:5">
      <c r="A459" s="258">
        <v>22902</v>
      </c>
      <c r="B459" s="263" t="s">
        <v>542</v>
      </c>
      <c r="C459" s="262">
        <f t="shared" ref="C459:C467" si="6">XFD460</f>
        <v>0</v>
      </c>
      <c r="D459" s="260"/>
      <c r="E459" s="261"/>
    </row>
    <row r="460" s="209" customFormat="1" ht="16" customHeight="1" spans="1:5">
      <c r="A460" s="258">
        <v>2290201</v>
      </c>
      <c r="B460" s="264" t="s">
        <v>542</v>
      </c>
      <c r="C460" s="262">
        <v>19234</v>
      </c>
      <c r="D460" s="260"/>
      <c r="E460" s="261"/>
    </row>
    <row r="461" s="209" customFormat="1" ht="16" customHeight="1" spans="1:5">
      <c r="A461" s="258">
        <v>22999</v>
      </c>
      <c r="B461" s="263" t="s">
        <v>541</v>
      </c>
      <c r="C461" s="262">
        <f t="shared" si="6"/>
        <v>0</v>
      </c>
      <c r="D461" s="260"/>
      <c r="E461" s="261"/>
    </row>
    <row r="462" s="209" customFormat="1" ht="16" customHeight="1" spans="1:5">
      <c r="A462" s="258">
        <v>2299999</v>
      </c>
      <c r="B462" s="264" t="s">
        <v>541</v>
      </c>
      <c r="C462" s="262">
        <v>445</v>
      </c>
      <c r="D462" s="260"/>
      <c r="E462" s="261"/>
    </row>
    <row r="463" s="209" customFormat="1" ht="16" customHeight="1" spans="1:5">
      <c r="A463" s="258">
        <v>232</v>
      </c>
      <c r="B463" s="194" t="s">
        <v>543</v>
      </c>
      <c r="C463" s="262">
        <f t="shared" si="6"/>
        <v>0</v>
      </c>
      <c r="D463" s="260"/>
      <c r="E463" s="261"/>
    </row>
    <row r="464" s="209" customFormat="1" ht="16" customHeight="1" spans="1:5">
      <c r="A464" s="258">
        <v>23203</v>
      </c>
      <c r="B464" s="263" t="s">
        <v>544</v>
      </c>
      <c r="C464" s="262">
        <f t="shared" si="6"/>
        <v>0</v>
      </c>
      <c r="D464" s="260"/>
      <c r="E464" s="261"/>
    </row>
    <row r="465" s="209" customFormat="1" ht="16" customHeight="1" spans="1:5">
      <c r="A465" s="258">
        <v>2320301</v>
      </c>
      <c r="B465" s="264" t="s">
        <v>545</v>
      </c>
      <c r="C465" s="262">
        <v>7228</v>
      </c>
      <c r="D465" s="260"/>
      <c r="E465" s="261"/>
    </row>
    <row r="466" s="209" customFormat="1" ht="16" customHeight="1" spans="1:5">
      <c r="A466" s="258">
        <v>233</v>
      </c>
      <c r="B466" s="194" t="s">
        <v>546</v>
      </c>
      <c r="C466" s="262">
        <f t="shared" si="6"/>
        <v>0</v>
      </c>
      <c r="D466" s="260"/>
      <c r="E466" s="261"/>
    </row>
    <row r="467" s="209" customFormat="1" ht="16" customHeight="1" spans="1:5">
      <c r="A467" s="258">
        <v>23303</v>
      </c>
      <c r="B467" s="263" t="s">
        <v>547</v>
      </c>
      <c r="C467" s="262">
        <f t="shared" si="6"/>
        <v>0</v>
      </c>
      <c r="D467" s="260"/>
      <c r="E467" s="261"/>
    </row>
    <row r="468" s="209" customFormat="1" ht="16" customHeight="1" spans="1:5">
      <c r="A468" s="258">
        <v>23303</v>
      </c>
      <c r="B468" s="263" t="s">
        <v>547</v>
      </c>
      <c r="C468" s="262">
        <v>50</v>
      </c>
      <c r="D468" s="260"/>
      <c r="E468" s="261"/>
    </row>
    <row r="469" s="209" customFormat="1" ht="16" customHeight="1" spans="1:5">
      <c r="A469" s="258"/>
      <c r="B469" s="265"/>
      <c r="C469" s="262"/>
      <c r="D469" s="260"/>
      <c r="E469" s="261"/>
    </row>
    <row r="470" s="209" customFormat="1" ht="16" customHeight="1" spans="1:5">
      <c r="A470" s="266"/>
      <c r="B470" s="188" t="s">
        <v>548</v>
      </c>
      <c r="C470" s="259">
        <f>XFD471+XFD484</f>
        <v>0</v>
      </c>
      <c r="D470" s="260"/>
      <c r="E470" s="261"/>
    </row>
    <row r="471" s="209" customFormat="1" ht="16" customHeight="1" spans="1:5">
      <c r="A471" s="258">
        <v>230</v>
      </c>
      <c r="B471" s="39" t="s">
        <v>74</v>
      </c>
      <c r="C471" s="262">
        <f>XFD472+XFD474+XFD480+XFD482</f>
        <v>0</v>
      </c>
      <c r="D471" s="260">
        <f>XFD474+XFD480</f>
        <v>0</v>
      </c>
      <c r="E471" s="261">
        <f>XFD474+XFD480</f>
        <v>0</v>
      </c>
    </row>
    <row r="472" s="209" customFormat="1" ht="16" customHeight="1" spans="1:5">
      <c r="A472" s="258">
        <v>23002</v>
      </c>
      <c r="B472" s="191" t="s">
        <v>549</v>
      </c>
      <c r="C472" s="262">
        <f>XFD473</f>
        <v>0</v>
      </c>
      <c r="D472" s="260"/>
      <c r="E472" s="261"/>
    </row>
    <row r="473" s="209" customFormat="1" ht="16" customHeight="1" spans="1:5">
      <c r="A473" s="258">
        <v>2300227</v>
      </c>
      <c r="B473" s="191" t="s">
        <v>550</v>
      </c>
      <c r="C473" s="262">
        <v>3900</v>
      </c>
      <c r="D473" s="260"/>
      <c r="E473" s="261"/>
    </row>
    <row r="474" s="209" customFormat="1" ht="16" customHeight="1" spans="1:5">
      <c r="A474" s="258">
        <v>23003</v>
      </c>
      <c r="B474" s="191" t="s">
        <v>551</v>
      </c>
      <c r="C474" s="262">
        <v>9733</v>
      </c>
      <c r="D474" s="260">
        <f>SUM(XFD475:XFD479)</f>
        <v>0</v>
      </c>
      <c r="E474" s="261">
        <f>SUM(XFD475:XFD479)</f>
        <v>0</v>
      </c>
    </row>
    <row r="475" s="209" customFormat="1" ht="16" customHeight="1" spans="1:5">
      <c r="A475" s="258">
        <v>2300304</v>
      </c>
      <c r="B475" s="191" t="s">
        <v>552</v>
      </c>
      <c r="C475" s="262">
        <v>734</v>
      </c>
      <c r="D475" s="260">
        <v>784</v>
      </c>
      <c r="E475" s="261">
        <v>0</v>
      </c>
    </row>
    <row r="476" s="209" customFormat="1" ht="16" customHeight="1" spans="1:5">
      <c r="A476" s="258">
        <v>2300308</v>
      </c>
      <c r="B476" s="191" t="s">
        <v>553</v>
      </c>
      <c r="C476" s="262">
        <v>1000</v>
      </c>
      <c r="D476" s="260">
        <v>1000</v>
      </c>
      <c r="E476" s="261">
        <v>0</v>
      </c>
    </row>
    <row r="477" s="209" customFormat="1" ht="16" customHeight="1" spans="1:5">
      <c r="A477" s="258">
        <v>2300312</v>
      </c>
      <c r="B477" s="191" t="s">
        <v>554</v>
      </c>
      <c r="C477" s="262">
        <v>2740</v>
      </c>
      <c r="D477" s="260">
        <v>2640</v>
      </c>
      <c r="E477" s="261">
        <v>0</v>
      </c>
    </row>
    <row r="478" s="209" customFormat="1" ht="16" customHeight="1" spans="1:5">
      <c r="A478" s="258">
        <v>2300313</v>
      </c>
      <c r="B478" s="191" t="s">
        <v>555</v>
      </c>
      <c r="C478" s="262">
        <v>4409</v>
      </c>
      <c r="D478" s="260">
        <v>409</v>
      </c>
      <c r="E478" s="261">
        <v>0</v>
      </c>
    </row>
    <row r="479" s="209" customFormat="1" ht="16" customHeight="1" spans="1:5">
      <c r="A479" s="258">
        <v>2300399</v>
      </c>
      <c r="B479" s="191" t="s">
        <v>556</v>
      </c>
      <c r="C479" s="262">
        <v>850</v>
      </c>
      <c r="D479" s="260">
        <v>4753</v>
      </c>
      <c r="E479" s="261">
        <v>0</v>
      </c>
    </row>
    <row r="480" s="209" customFormat="1" ht="16" customHeight="1" spans="1:5">
      <c r="A480" s="258">
        <v>23006</v>
      </c>
      <c r="B480" s="191" t="s">
        <v>557</v>
      </c>
      <c r="C480" s="262">
        <f t="shared" ref="C480:C485" si="7">XFD481</f>
        <v>0</v>
      </c>
      <c r="D480" s="260">
        <f>XFD481</f>
        <v>0</v>
      </c>
      <c r="E480" s="261">
        <f>XFD481</f>
        <v>0</v>
      </c>
    </row>
    <row r="481" s="209" customFormat="1" ht="16" customHeight="1" spans="1:5">
      <c r="A481" s="258">
        <v>2300601</v>
      </c>
      <c r="B481" s="191" t="s">
        <v>558</v>
      </c>
      <c r="C481" s="262">
        <v>34142</v>
      </c>
      <c r="D481" s="260">
        <v>24347</v>
      </c>
      <c r="E481" s="261">
        <v>0</v>
      </c>
    </row>
    <row r="482" s="209" customFormat="1" ht="16" customHeight="1" spans="1:4">
      <c r="A482" s="267">
        <v>23009</v>
      </c>
      <c r="B482" s="268" t="s">
        <v>559</v>
      </c>
      <c r="C482" s="269">
        <f t="shared" si="7"/>
        <v>0</v>
      </c>
      <c r="D482" s="270"/>
    </row>
    <row r="483" s="209" customFormat="1" ht="16" customHeight="1" spans="1:6">
      <c r="A483" s="267">
        <v>2300901</v>
      </c>
      <c r="B483" s="191" t="s">
        <v>560</v>
      </c>
      <c r="C483" s="269">
        <v>13734</v>
      </c>
      <c r="D483" s="270"/>
      <c r="E483" s="209"/>
      <c r="F483" s="271"/>
    </row>
    <row r="484" s="209" customFormat="1" ht="16" customHeight="1" spans="1:5">
      <c r="A484" s="258">
        <v>231</v>
      </c>
      <c r="B484" s="39" t="s">
        <v>78</v>
      </c>
      <c r="C484" s="262">
        <f t="shared" si="7"/>
        <v>0</v>
      </c>
      <c r="D484" s="260">
        <f t="shared" ref="D484:D485" si="8">XFD485</f>
        <v>0</v>
      </c>
      <c r="E484" s="261">
        <f t="shared" ref="E484:E485" si="9">XFD485</f>
        <v>0</v>
      </c>
    </row>
    <row r="485" s="209" customFormat="1" ht="16" customHeight="1" spans="1:5">
      <c r="A485" s="258">
        <v>23103</v>
      </c>
      <c r="B485" s="191" t="s">
        <v>561</v>
      </c>
      <c r="C485" s="262">
        <f t="shared" si="7"/>
        <v>0</v>
      </c>
      <c r="D485" s="260">
        <f t="shared" si="8"/>
        <v>0</v>
      </c>
      <c r="E485" s="261">
        <f t="shared" si="9"/>
        <v>0</v>
      </c>
    </row>
    <row r="486" s="209" customFormat="1" ht="16" customHeight="1" spans="1:5">
      <c r="A486" s="258">
        <v>2310301</v>
      </c>
      <c r="B486" s="191" t="s">
        <v>562</v>
      </c>
      <c r="C486" s="262">
        <v>22837</v>
      </c>
      <c r="D486" s="260">
        <v>5000</v>
      </c>
      <c r="E486" s="261">
        <v>7260</v>
      </c>
    </row>
    <row r="487" s="209" customFormat="1" ht="16" customHeight="1" spans="1:4">
      <c r="A487" s="272"/>
      <c r="B487" s="273" t="s">
        <v>563</v>
      </c>
      <c r="C487" s="274">
        <f>XFD470+XFD6</f>
        <v>0</v>
      </c>
      <c r="D487" s="270"/>
    </row>
    <row r="488" ht="17.5" customHeight="1"/>
  </sheetData>
  <mergeCells count="5">
    <mergeCell ref="A2:D2"/>
    <mergeCell ref="C3:D3"/>
    <mergeCell ref="A4:A5"/>
    <mergeCell ref="B4:B5"/>
    <mergeCell ref="C4:C5"/>
  </mergeCells>
  <pageMargins left="0.786806" right="0.786806" top="0.786806" bottom="0.747917" header="0.314583" footer="0.511806"/>
  <pageSetup paperSize="9" scale="90" firstPageNumber="53" orientation="portrait" useFirstPageNumber="1" horizontalDpi="600" verticalDpi="600"/>
  <headerFooter>
    <oddFooter>&amp;C&amp;"Times New Roman"&amp;12—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N61"/>
  <sheetViews>
    <sheetView workbookViewId="0">
      <selection activeCell="W18" sqref="W18"/>
    </sheetView>
  </sheetViews>
  <sheetFormatPr defaultColWidth="5.5" defaultRowHeight="15" customHeight="1"/>
  <cols>
    <col min="1" max="1" width="25.125" style="73" customWidth="1"/>
    <col min="2" max="2" width="9.75" style="116" customWidth="1"/>
    <col min="3" max="3" width="8.5" style="116" customWidth="1"/>
    <col min="4" max="4" width="10" style="116" customWidth="1"/>
    <col min="5" max="5" width="9.625" style="116" customWidth="1"/>
    <col min="6" max="6" width="8.875" style="73" customWidth="1"/>
    <col min="7" max="8" width="8.25" style="73" customWidth="1"/>
    <col min="9" max="9" width="7.375" style="73" customWidth="1"/>
    <col min="10" max="10" width="9.5" style="73" customWidth="1"/>
    <col min="11" max="11" width="10" style="73" customWidth="1"/>
    <col min="12" max="12" width="9.875" style="73" customWidth="1"/>
    <col min="13" max="14" width="7.375" style="73" customWidth="1"/>
    <col min="15" max="17" width="9" style="73" customWidth="1"/>
    <col min="18" max="209" width="5.5" style="73" customWidth="1"/>
    <col min="210" max="240" width="9" style="73" customWidth="1"/>
    <col min="241" max="257" width="5.5" style="73" customWidth="1"/>
  </cols>
  <sheetData>
    <row r="1" s="86" customFormat="1" ht="24" customHeight="1" spans="1:5">
      <c r="A1" s="86" t="s">
        <v>564</v>
      </c>
      <c r="B1" s="233"/>
      <c r="C1" s="233"/>
      <c r="D1" s="233"/>
      <c r="E1" s="233"/>
    </row>
    <row r="2" s="230" customFormat="1" ht="26.25" spans="1:14">
      <c r="A2" s="234" t="s">
        <v>565</v>
      </c>
      <c r="B2" s="235"/>
      <c r="C2" s="235"/>
      <c r="D2" s="235"/>
      <c r="E2" s="235"/>
      <c r="F2" s="235"/>
      <c r="G2" s="235"/>
      <c r="H2" s="235"/>
      <c r="I2" s="235"/>
      <c r="J2" s="235"/>
      <c r="K2" s="235"/>
      <c r="L2" s="235"/>
      <c r="M2" s="235"/>
      <c r="N2" s="235"/>
    </row>
    <row r="3" s="209" customFormat="1" customHeight="1" spans="1:14">
      <c r="A3" s="236"/>
      <c r="B3" s="237"/>
      <c r="C3" s="237"/>
      <c r="D3" s="237"/>
      <c r="E3" s="237"/>
      <c r="F3" s="237"/>
      <c r="G3" s="237"/>
      <c r="H3" s="237"/>
      <c r="I3" s="237"/>
      <c r="J3" s="237"/>
      <c r="K3" s="237"/>
      <c r="L3" s="237"/>
      <c r="M3" s="247" t="s">
        <v>191</v>
      </c>
      <c r="N3" s="247"/>
    </row>
    <row r="4" s="231" customFormat="1" ht="36" spans="1:14">
      <c r="A4" s="238" t="s">
        <v>566</v>
      </c>
      <c r="B4" s="238" t="s">
        <v>567</v>
      </c>
      <c r="C4" s="239" t="s">
        <v>568</v>
      </c>
      <c r="D4" s="239" t="s">
        <v>569</v>
      </c>
      <c r="E4" s="239" t="s">
        <v>570</v>
      </c>
      <c r="F4" s="239" t="s">
        <v>571</v>
      </c>
      <c r="G4" s="239" t="s">
        <v>572</v>
      </c>
      <c r="H4" s="239" t="s">
        <v>573</v>
      </c>
      <c r="I4" s="239" t="s">
        <v>574</v>
      </c>
      <c r="J4" s="239" t="s">
        <v>575</v>
      </c>
      <c r="K4" s="239" t="s">
        <v>576</v>
      </c>
      <c r="L4" s="239" t="s">
        <v>577</v>
      </c>
      <c r="M4" s="239" t="s">
        <v>578</v>
      </c>
      <c r="N4" s="239" t="s">
        <v>541</v>
      </c>
    </row>
    <row r="5" s="232" customFormat="1" ht="16" customHeight="1" spans="1:14">
      <c r="A5" s="240" t="s">
        <v>579</v>
      </c>
      <c r="B5" s="241">
        <f>SUM(XFD6:XFD29)</f>
        <v>0</v>
      </c>
      <c r="C5" s="242" t="e">
        <f>SUM(#REF!)</f>
        <v>#REF!</v>
      </c>
      <c r="D5" s="242" t="e">
        <f>SUM(#REF!)</f>
        <v>#REF!</v>
      </c>
      <c r="E5" s="242" t="e">
        <f>SUM(#REF!)</f>
        <v>#REF!</v>
      </c>
      <c r="F5" s="242" t="e">
        <f>SUM(#REF!)</f>
        <v>#REF!</v>
      </c>
      <c r="G5" s="242" t="e">
        <f>SUM(#REF!)</f>
        <v>#REF!</v>
      </c>
      <c r="H5" s="242" t="e">
        <f>SUM(#REF!)</f>
        <v>#REF!</v>
      </c>
      <c r="I5" s="242" t="e">
        <f>SUM(#REF!)</f>
        <v>#REF!</v>
      </c>
      <c r="J5" s="242" t="e">
        <f>SUM(#REF!)</f>
        <v>#REF!</v>
      </c>
      <c r="K5" s="242" t="e">
        <f>SUM(#REF!)</f>
        <v>#REF!</v>
      </c>
      <c r="L5" s="242" t="e">
        <f>SUM(#REF!)</f>
        <v>#REF!</v>
      </c>
      <c r="M5" s="242" t="e">
        <f>SUM(#REF!)</f>
        <v>#REF!</v>
      </c>
      <c r="N5" s="242" t="e">
        <f>SUM(#REF!)</f>
        <v>#REF!</v>
      </c>
    </row>
    <row r="6" s="73" customFormat="1" ht="16" customHeight="1" spans="1:14">
      <c r="A6" s="243" t="s">
        <v>195</v>
      </c>
      <c r="B6" s="244">
        <v>38082.732768</v>
      </c>
      <c r="C6" s="245">
        <v>19745.993068</v>
      </c>
      <c r="D6" s="245">
        <v>12148.343797</v>
      </c>
      <c r="E6" s="245">
        <v>1908.204203</v>
      </c>
      <c r="F6" s="245">
        <v>1084.38</v>
      </c>
      <c r="G6" s="245">
        <v>2812.1897</v>
      </c>
      <c r="H6" s="245">
        <v>259.522</v>
      </c>
      <c r="I6" s="245">
        <v>15</v>
      </c>
      <c r="J6" s="245">
        <v>44.1</v>
      </c>
      <c r="K6" s="245"/>
      <c r="L6" s="245"/>
      <c r="M6" s="245"/>
      <c r="N6" s="245">
        <v>65</v>
      </c>
    </row>
    <row r="7" s="73" customFormat="1" ht="16" customHeight="1" spans="1:14">
      <c r="A7" s="243" t="s">
        <v>266</v>
      </c>
      <c r="B7" s="244">
        <v>20</v>
      </c>
      <c r="C7" s="245"/>
      <c r="D7" s="245"/>
      <c r="E7" s="245"/>
      <c r="F7" s="245"/>
      <c r="G7" s="245"/>
      <c r="H7" s="245"/>
      <c r="I7" s="245">
        <v>20</v>
      </c>
      <c r="J7" s="245"/>
      <c r="K7" s="245"/>
      <c r="L7" s="245"/>
      <c r="M7" s="245"/>
      <c r="N7" s="245"/>
    </row>
    <row r="8" s="73" customFormat="1" ht="16" customHeight="1" spans="1:14">
      <c r="A8" s="243" t="s">
        <v>269</v>
      </c>
      <c r="B8" s="244">
        <v>42108</v>
      </c>
      <c r="C8" s="245">
        <v>15944</v>
      </c>
      <c r="D8" s="245">
        <v>8267.0972</v>
      </c>
      <c r="E8" s="245">
        <v>10114.3364</v>
      </c>
      <c r="F8" s="245">
        <v>7426.6638</v>
      </c>
      <c r="G8" s="245">
        <v>6.4196</v>
      </c>
      <c r="H8" s="245"/>
      <c r="I8" s="245"/>
      <c r="J8" s="245">
        <v>249.3763</v>
      </c>
      <c r="K8" s="245"/>
      <c r="L8" s="245"/>
      <c r="M8" s="245"/>
      <c r="N8" s="245">
        <v>100</v>
      </c>
    </row>
    <row r="9" s="73" customFormat="1" ht="16" customHeight="1" spans="1:14">
      <c r="A9" s="243" t="s">
        <v>287</v>
      </c>
      <c r="B9" s="244">
        <v>28819.904662</v>
      </c>
      <c r="C9" s="245">
        <v>1311.746535</v>
      </c>
      <c r="D9" s="245">
        <v>1426.110978</v>
      </c>
      <c r="E9" s="245">
        <v>71.07</v>
      </c>
      <c r="F9" s="245"/>
      <c r="G9" s="245">
        <v>22158.007634</v>
      </c>
      <c r="H9" s="245">
        <v>355.364</v>
      </c>
      <c r="I9" s="245"/>
      <c r="J9" s="245">
        <v>3309.605515</v>
      </c>
      <c r="K9" s="245"/>
      <c r="L9" s="245"/>
      <c r="M9" s="245"/>
      <c r="N9" s="245">
        <v>188</v>
      </c>
    </row>
    <row r="10" s="73" customFormat="1" ht="16" customHeight="1" spans="1:14">
      <c r="A10" s="243" t="s">
        <v>300</v>
      </c>
      <c r="B10" s="244">
        <v>5735</v>
      </c>
      <c r="C10" s="245">
        <v>378.346192</v>
      </c>
      <c r="D10" s="245">
        <v>1130.1632</v>
      </c>
      <c r="E10" s="245">
        <v>2.1888</v>
      </c>
      <c r="F10" s="245">
        <v>10</v>
      </c>
      <c r="G10" s="245">
        <v>14.5456</v>
      </c>
      <c r="H10" s="245">
        <v>0.216</v>
      </c>
      <c r="I10" s="245">
        <v>4200</v>
      </c>
      <c r="J10" s="245"/>
      <c r="K10" s="245"/>
      <c r="L10" s="245"/>
      <c r="M10" s="245"/>
      <c r="N10" s="245"/>
    </row>
    <row r="11" s="73" customFormat="1" ht="16" customHeight="1" spans="1:14">
      <c r="A11" s="243" t="s">
        <v>312</v>
      </c>
      <c r="B11" s="244">
        <v>6405.877123</v>
      </c>
      <c r="C11" s="245">
        <v>429.9598</v>
      </c>
      <c r="D11" s="245">
        <v>1564.132</v>
      </c>
      <c r="E11" s="245">
        <v>619.2</v>
      </c>
      <c r="F11" s="245"/>
      <c r="G11" s="245">
        <v>3694.429323</v>
      </c>
      <c r="H11" s="245">
        <v>98.156</v>
      </c>
      <c r="I11" s="245"/>
      <c r="J11" s="245"/>
      <c r="K11" s="245"/>
      <c r="L11" s="245"/>
      <c r="M11" s="245"/>
      <c r="N11" s="245"/>
    </row>
    <row r="12" s="73" customFormat="1" ht="16" customHeight="1" spans="1:14">
      <c r="A12" s="243" t="s">
        <v>335</v>
      </c>
      <c r="B12" s="244">
        <v>32779.678076</v>
      </c>
      <c r="C12" s="245">
        <v>14099.922137</v>
      </c>
      <c r="D12" s="245">
        <v>1378.9696</v>
      </c>
      <c r="E12" s="245">
        <v>545.6064</v>
      </c>
      <c r="F12" s="245">
        <v>5</v>
      </c>
      <c r="G12" s="245">
        <v>3356.389728</v>
      </c>
      <c r="H12" s="245">
        <v>335.699698</v>
      </c>
      <c r="I12" s="245">
        <v>100</v>
      </c>
      <c r="J12" s="245">
        <v>12958.090513</v>
      </c>
      <c r="K12" s="245"/>
      <c r="L12" s="245"/>
      <c r="M12" s="245"/>
      <c r="N12" s="245"/>
    </row>
    <row r="13" s="73" customFormat="1" ht="16" customHeight="1" spans="1:14">
      <c r="A13" s="243" t="s">
        <v>384</v>
      </c>
      <c r="B13" s="244">
        <v>78795.546796</v>
      </c>
      <c r="C13" s="245">
        <v>3951.938194</v>
      </c>
      <c r="D13" s="245">
        <v>1854.86</v>
      </c>
      <c r="E13" s="245">
        <v>5</v>
      </c>
      <c r="F13" s="245">
        <v>8000</v>
      </c>
      <c r="G13" s="245">
        <v>3887.764602</v>
      </c>
      <c r="H13" s="245">
        <v>88.484</v>
      </c>
      <c r="I13" s="245"/>
      <c r="J13" s="245">
        <v>784.5</v>
      </c>
      <c r="K13" s="245">
        <v>59876</v>
      </c>
      <c r="L13" s="245"/>
      <c r="M13" s="245"/>
      <c r="N13" s="245">
        <v>347</v>
      </c>
    </row>
    <row r="14" s="73" customFormat="1" ht="16" customHeight="1" spans="1:14">
      <c r="A14" s="243" t="s">
        <v>425</v>
      </c>
      <c r="B14" s="244">
        <v>21994.877279</v>
      </c>
      <c r="C14" s="245">
        <v>1140.034921</v>
      </c>
      <c r="D14" s="245">
        <v>732.888758</v>
      </c>
      <c r="E14" s="245">
        <v>15168.42</v>
      </c>
      <c r="F14" s="245">
        <v>1038.2</v>
      </c>
      <c r="G14" s="245">
        <v>133.3336</v>
      </c>
      <c r="H14" s="245"/>
      <c r="I14" s="245">
        <v>3782</v>
      </c>
      <c r="J14" s="245"/>
      <c r="K14" s="245"/>
      <c r="L14" s="245"/>
      <c r="M14" s="245"/>
      <c r="N14" s="245"/>
    </row>
    <row r="15" s="73" customFormat="1" ht="16" customHeight="1" spans="1:14">
      <c r="A15" s="243" t="s">
        <v>437</v>
      </c>
      <c r="B15" s="244">
        <v>12872.629329</v>
      </c>
      <c r="C15" s="245">
        <v>1510.2561</v>
      </c>
      <c r="D15" s="245">
        <v>198.1832</v>
      </c>
      <c r="E15" s="245">
        <v>33.6088</v>
      </c>
      <c r="F15" s="245">
        <v>1024</v>
      </c>
      <c r="G15" s="245">
        <v>6994.189229</v>
      </c>
      <c r="H15" s="245">
        <v>411.892</v>
      </c>
      <c r="I15" s="245">
        <v>2694</v>
      </c>
      <c r="J15" s="245">
        <v>6.5</v>
      </c>
      <c r="K15" s="245"/>
      <c r="L15" s="245"/>
      <c r="M15" s="245"/>
      <c r="N15" s="245"/>
    </row>
    <row r="16" s="73" customFormat="1" ht="16" customHeight="1" spans="1:14">
      <c r="A16" s="243" t="s">
        <v>448</v>
      </c>
      <c r="B16" s="244">
        <v>11727.903424</v>
      </c>
      <c r="C16" s="245">
        <v>1778.037832</v>
      </c>
      <c r="D16" s="245">
        <v>1570.787266</v>
      </c>
      <c r="E16" s="245">
        <v>5417.135389</v>
      </c>
      <c r="F16" s="245">
        <v>8</v>
      </c>
      <c r="G16" s="245">
        <v>1958.648937</v>
      </c>
      <c r="H16" s="245">
        <v>74.794</v>
      </c>
      <c r="I16" s="245"/>
      <c r="J16" s="245"/>
      <c r="K16" s="245"/>
      <c r="L16" s="245"/>
      <c r="M16" s="245"/>
      <c r="N16" s="245">
        <v>920.5</v>
      </c>
    </row>
    <row r="17" s="73" customFormat="1" ht="16" customHeight="1" spans="1:14">
      <c r="A17" s="243" t="s">
        <v>478</v>
      </c>
      <c r="B17" s="244">
        <v>10130.647871</v>
      </c>
      <c r="C17" s="245">
        <v>1362.1326</v>
      </c>
      <c r="D17" s="245">
        <v>669.548</v>
      </c>
      <c r="E17" s="245">
        <v>4853.5</v>
      </c>
      <c r="F17" s="245">
        <v>5</v>
      </c>
      <c r="G17" s="245">
        <v>2581.538745</v>
      </c>
      <c r="H17" s="245">
        <v>41.728</v>
      </c>
      <c r="I17" s="245">
        <v>7</v>
      </c>
      <c r="J17" s="245">
        <v>563.200526</v>
      </c>
      <c r="K17" s="245"/>
      <c r="L17" s="245"/>
      <c r="M17" s="245"/>
      <c r="N17" s="245">
        <v>47</v>
      </c>
    </row>
    <row r="18" s="73" customFormat="1" ht="16" customHeight="1" spans="1:14">
      <c r="A18" s="243" t="s">
        <v>488</v>
      </c>
      <c r="B18" s="244">
        <v>8953.971</v>
      </c>
      <c r="C18" s="245">
        <v>701.079</v>
      </c>
      <c r="D18" s="245">
        <v>169.1136</v>
      </c>
      <c r="E18" s="245">
        <v>1.7784</v>
      </c>
      <c r="F18" s="245"/>
      <c r="G18" s="245"/>
      <c r="H18" s="245"/>
      <c r="I18" s="245">
        <v>8082</v>
      </c>
      <c r="J18" s="245"/>
      <c r="K18" s="245"/>
      <c r="L18" s="245"/>
      <c r="M18" s="245"/>
      <c r="N18" s="245"/>
    </row>
    <row r="19" s="73" customFormat="1" ht="16" customHeight="1" spans="1:14">
      <c r="A19" s="243" t="s">
        <v>495</v>
      </c>
      <c r="B19" s="244">
        <v>3257.870982</v>
      </c>
      <c r="C19" s="245">
        <v>514.9766</v>
      </c>
      <c r="D19" s="245">
        <v>115.170082</v>
      </c>
      <c r="E19" s="245">
        <v>9.3</v>
      </c>
      <c r="F19" s="245">
        <v>32.4739</v>
      </c>
      <c r="G19" s="245">
        <v>27.9504</v>
      </c>
      <c r="H19" s="245"/>
      <c r="I19" s="245">
        <v>2538</v>
      </c>
      <c r="J19" s="245"/>
      <c r="K19" s="245"/>
      <c r="L19" s="245"/>
      <c r="M19" s="245"/>
      <c r="N19" s="245">
        <v>20</v>
      </c>
    </row>
    <row r="20" s="73" customFormat="1" ht="16" customHeight="1" spans="1:14">
      <c r="A20" s="243" t="s">
        <v>501</v>
      </c>
      <c r="B20" s="244">
        <v>10</v>
      </c>
      <c r="C20" s="245"/>
      <c r="D20" s="245"/>
      <c r="E20" s="245"/>
      <c r="F20" s="245"/>
      <c r="G20" s="245"/>
      <c r="H20" s="245"/>
      <c r="I20" s="245"/>
      <c r="J20" s="245">
        <v>10</v>
      </c>
      <c r="K20" s="245"/>
      <c r="L20" s="245"/>
      <c r="M20" s="245"/>
      <c r="N20" s="245"/>
    </row>
    <row r="21" s="73" customFormat="1" ht="16" customHeight="1" spans="1:14">
      <c r="A21" s="243" t="s">
        <v>503</v>
      </c>
      <c r="B21" s="244">
        <v>140</v>
      </c>
      <c r="C21" s="245"/>
      <c r="D21" s="245">
        <v>140</v>
      </c>
      <c r="E21" s="245"/>
      <c r="F21" s="245"/>
      <c r="G21" s="245"/>
      <c r="H21" s="245"/>
      <c r="I21" s="245"/>
      <c r="J21" s="245"/>
      <c r="K21" s="245"/>
      <c r="L21" s="245"/>
      <c r="M21" s="245"/>
      <c r="N21" s="245"/>
    </row>
    <row r="22" s="73" customFormat="1" ht="16" customHeight="1" spans="1:14">
      <c r="A22" s="243" t="s">
        <v>505</v>
      </c>
      <c r="B22" s="244">
        <v>2287.508734</v>
      </c>
      <c r="C22" s="245">
        <v>625.7508</v>
      </c>
      <c r="D22" s="245">
        <v>287.232</v>
      </c>
      <c r="E22" s="245">
        <v>4</v>
      </c>
      <c r="F22" s="245"/>
      <c r="G22" s="245">
        <v>1326.928934</v>
      </c>
      <c r="H22" s="245">
        <v>43.597</v>
      </c>
      <c r="I22" s="245"/>
      <c r="J22" s="245"/>
      <c r="K22" s="245"/>
      <c r="L22" s="245"/>
      <c r="M22" s="245"/>
      <c r="N22" s="245"/>
    </row>
    <row r="23" s="73" customFormat="1" ht="16" customHeight="1" spans="1:14">
      <c r="A23" s="243" t="s">
        <v>512</v>
      </c>
      <c r="B23" s="244">
        <v>11246.460363</v>
      </c>
      <c r="C23" s="245">
        <v>3669.279346</v>
      </c>
      <c r="D23" s="245">
        <v>87.375028</v>
      </c>
      <c r="E23" s="245">
        <v>365</v>
      </c>
      <c r="F23" s="245">
        <v>2847.623185</v>
      </c>
      <c r="G23" s="245">
        <v>2863.382804</v>
      </c>
      <c r="H23" s="245">
        <v>951.5</v>
      </c>
      <c r="I23" s="245"/>
      <c r="J23" s="245">
        <v>292.3</v>
      </c>
      <c r="K23" s="245"/>
      <c r="L23" s="245"/>
      <c r="M23" s="245"/>
      <c r="N23" s="245">
        <v>170</v>
      </c>
    </row>
    <row r="24" s="73" customFormat="1" ht="16" customHeight="1" spans="1:14">
      <c r="A24" s="243" t="s">
        <v>523</v>
      </c>
      <c r="B24" s="244">
        <v>342.3604</v>
      </c>
      <c r="C24" s="245"/>
      <c r="D24" s="245"/>
      <c r="E24" s="245"/>
      <c r="F24" s="245"/>
      <c r="G24" s="245">
        <v>19.8604</v>
      </c>
      <c r="H24" s="245"/>
      <c r="I24" s="245">
        <v>322.5</v>
      </c>
      <c r="J24" s="245"/>
      <c r="K24" s="245"/>
      <c r="L24" s="245"/>
      <c r="M24" s="245"/>
      <c r="N24" s="245"/>
    </row>
    <row r="25" s="73" customFormat="1" ht="16" customHeight="1" spans="1:14">
      <c r="A25" s="243" t="s">
        <v>529</v>
      </c>
      <c r="B25" s="244">
        <v>3616.471027</v>
      </c>
      <c r="C25" s="245">
        <v>1727.772227</v>
      </c>
      <c r="D25" s="245">
        <v>1249.418</v>
      </c>
      <c r="E25" s="245">
        <v>12.274</v>
      </c>
      <c r="F25" s="245"/>
      <c r="G25" s="245">
        <v>542.0068</v>
      </c>
      <c r="H25" s="245"/>
      <c r="I25" s="245"/>
      <c r="J25" s="245">
        <v>50</v>
      </c>
      <c r="K25" s="245"/>
      <c r="L25" s="245"/>
      <c r="M25" s="245"/>
      <c r="N25" s="245">
        <v>35</v>
      </c>
    </row>
    <row r="26" s="73" customFormat="1" ht="16" customHeight="1" spans="1:14">
      <c r="A26" s="243" t="s">
        <v>540</v>
      </c>
      <c r="B26" s="244">
        <v>3000</v>
      </c>
      <c r="C26" s="245"/>
      <c r="D26" s="245"/>
      <c r="E26" s="245"/>
      <c r="F26" s="245"/>
      <c r="G26" s="245"/>
      <c r="H26" s="245"/>
      <c r="I26" s="245"/>
      <c r="J26" s="245"/>
      <c r="K26" s="245"/>
      <c r="L26" s="245"/>
      <c r="M26" s="245">
        <v>3000</v>
      </c>
      <c r="N26" s="245"/>
    </row>
    <row r="27" s="73" customFormat="1" ht="16" customHeight="1" spans="1:14">
      <c r="A27" s="243" t="s">
        <v>541</v>
      </c>
      <c r="B27" s="244">
        <v>19678.824808</v>
      </c>
      <c r="C27" s="245">
        <v>15471.406854</v>
      </c>
      <c r="D27" s="245">
        <v>362.417954</v>
      </c>
      <c r="E27" s="245">
        <v>845</v>
      </c>
      <c r="F27" s="245"/>
      <c r="G27" s="245"/>
      <c r="H27" s="245"/>
      <c r="I27" s="245"/>
      <c r="J27" s="245"/>
      <c r="K27" s="245"/>
      <c r="L27" s="245"/>
      <c r="M27" s="245"/>
      <c r="N27" s="245">
        <v>3000</v>
      </c>
    </row>
    <row r="28" s="73" customFormat="1" ht="16" customHeight="1" spans="1:14">
      <c r="A28" s="243" t="s">
        <v>543</v>
      </c>
      <c r="B28" s="244">
        <v>7228</v>
      </c>
      <c r="C28" s="245"/>
      <c r="D28" s="245"/>
      <c r="E28" s="245"/>
      <c r="F28" s="245"/>
      <c r="G28" s="245"/>
      <c r="H28" s="245"/>
      <c r="I28" s="245"/>
      <c r="J28" s="245"/>
      <c r="K28" s="245"/>
      <c r="L28" s="245">
        <v>7228</v>
      </c>
      <c r="M28" s="245"/>
      <c r="N28" s="245"/>
    </row>
    <row r="29" s="73" customFormat="1" ht="16" customHeight="1" spans="1:14">
      <c r="A29" s="243" t="s">
        <v>546</v>
      </c>
      <c r="B29" s="244">
        <v>50</v>
      </c>
      <c r="C29" s="245"/>
      <c r="D29" s="245"/>
      <c r="E29" s="245"/>
      <c r="F29" s="245"/>
      <c r="G29" s="245"/>
      <c r="H29" s="245"/>
      <c r="I29" s="245"/>
      <c r="J29" s="245"/>
      <c r="K29" s="245"/>
      <c r="L29" s="245">
        <v>50</v>
      </c>
      <c r="M29" s="245"/>
      <c r="N29" s="245"/>
    </row>
    <row r="30" s="209" customFormat="1" ht="12.75" spans="2:5">
      <c r="B30" s="246"/>
      <c r="C30" s="246"/>
      <c r="D30" s="246"/>
      <c r="E30" s="246"/>
    </row>
    <row r="31" s="209" customFormat="1" ht="12.75" spans="2:5">
      <c r="B31" s="246"/>
      <c r="C31" s="246"/>
      <c r="D31" s="246"/>
      <c r="E31" s="246"/>
    </row>
    <row r="32" s="209" customFormat="1" ht="12.75" spans="2:5">
      <c r="B32" s="246"/>
      <c r="C32" s="246"/>
      <c r="D32" s="246"/>
      <c r="E32" s="246"/>
    </row>
    <row r="33" s="209" customFormat="1" ht="12.75" spans="2:5">
      <c r="B33" s="246"/>
      <c r="C33" s="246"/>
      <c r="D33" s="246"/>
      <c r="E33" s="246"/>
    </row>
    <row r="34" s="209" customFormat="1" ht="12.75" spans="2:5">
      <c r="B34" s="246"/>
      <c r="C34" s="246"/>
      <c r="D34" s="246"/>
      <c r="E34" s="246"/>
    </row>
    <row r="35" s="209" customFormat="1" ht="12.75" spans="2:5">
      <c r="B35" s="246"/>
      <c r="C35" s="246"/>
      <c r="D35" s="246"/>
      <c r="E35" s="246"/>
    </row>
    <row r="36" s="209" customFormat="1" ht="12.75" spans="2:5">
      <c r="B36" s="246"/>
      <c r="C36" s="246"/>
      <c r="D36" s="246"/>
      <c r="E36" s="246"/>
    </row>
    <row r="37" s="209" customFormat="1" ht="12.75" spans="2:5">
      <c r="B37" s="246"/>
      <c r="C37" s="246"/>
      <c r="D37" s="246"/>
      <c r="E37" s="246"/>
    </row>
    <row r="38" s="209" customFormat="1" ht="12.75" spans="2:5">
      <c r="B38" s="246"/>
      <c r="C38" s="246"/>
      <c r="D38" s="246"/>
      <c r="E38" s="246"/>
    </row>
    <row r="39" s="209" customFormat="1" ht="12.75" spans="2:5">
      <c r="B39" s="246"/>
      <c r="C39" s="246"/>
      <c r="D39" s="246"/>
      <c r="E39" s="246"/>
    </row>
    <row r="40" s="209" customFormat="1" ht="12.75" spans="2:5">
      <c r="B40" s="246"/>
      <c r="C40" s="246"/>
      <c r="D40" s="246"/>
      <c r="E40" s="246"/>
    </row>
    <row r="41" s="209" customFormat="1" ht="12.75" spans="2:5">
      <c r="B41" s="246"/>
      <c r="C41" s="246"/>
      <c r="D41" s="246"/>
      <c r="E41" s="246"/>
    </row>
    <row r="42" s="209" customFormat="1" ht="12.75" spans="2:5">
      <c r="B42" s="246"/>
      <c r="C42" s="246"/>
      <c r="D42" s="246"/>
      <c r="E42" s="246"/>
    </row>
    <row r="43" s="209" customFormat="1" ht="12.75" spans="2:5">
      <c r="B43" s="246"/>
      <c r="C43" s="246"/>
      <c r="D43" s="246"/>
      <c r="E43" s="246"/>
    </row>
    <row r="44" s="209" customFormat="1" ht="12.75" spans="2:5">
      <c r="B44" s="246"/>
      <c r="C44" s="246"/>
      <c r="D44" s="246"/>
      <c r="E44" s="246"/>
    </row>
    <row r="45" s="209" customFormat="1" ht="12.75" spans="2:5">
      <c r="B45" s="246"/>
      <c r="C45" s="246"/>
      <c r="D45" s="246"/>
      <c r="E45" s="246"/>
    </row>
    <row r="46" s="209" customFormat="1" ht="12.75" spans="2:5">
      <c r="B46" s="246"/>
      <c r="C46" s="246"/>
      <c r="D46" s="246"/>
      <c r="E46" s="246"/>
    </row>
    <row r="47" s="209" customFormat="1" ht="12.75" spans="2:5">
      <c r="B47" s="246"/>
      <c r="C47" s="246"/>
      <c r="D47" s="246"/>
      <c r="E47" s="246"/>
    </row>
    <row r="48" s="209" customFormat="1" ht="12.75" spans="2:5">
      <c r="B48" s="246"/>
      <c r="C48" s="246"/>
      <c r="D48" s="246"/>
      <c r="E48" s="246"/>
    </row>
    <row r="49" s="209" customFormat="1" ht="12.75" spans="2:5">
      <c r="B49" s="246"/>
      <c r="C49" s="246"/>
      <c r="D49" s="246"/>
      <c r="E49" s="246"/>
    </row>
    <row r="50" s="209" customFormat="1" ht="12.75" spans="2:5">
      <c r="B50" s="246"/>
      <c r="C50" s="246"/>
      <c r="D50" s="246"/>
      <c r="E50" s="246"/>
    </row>
    <row r="51" s="209" customFormat="1" ht="12.75" spans="2:5">
      <c r="B51" s="246"/>
      <c r="C51" s="246"/>
      <c r="D51" s="246"/>
      <c r="E51" s="246"/>
    </row>
    <row r="52" s="209" customFormat="1" ht="12.75" spans="2:5">
      <c r="B52" s="246"/>
      <c r="C52" s="246"/>
      <c r="D52" s="246"/>
      <c r="E52" s="246"/>
    </row>
    <row r="53" s="209" customFormat="1" ht="12.75" spans="2:5">
      <c r="B53" s="246"/>
      <c r="C53" s="246"/>
      <c r="D53" s="246"/>
      <c r="E53" s="246"/>
    </row>
    <row r="54" s="209" customFormat="1" ht="12.75" spans="2:5">
      <c r="B54" s="246"/>
      <c r="C54" s="246"/>
      <c r="D54" s="246"/>
      <c r="E54" s="246"/>
    </row>
    <row r="55" s="209" customFormat="1" ht="12.75" spans="2:5">
      <c r="B55" s="246"/>
      <c r="C55" s="246"/>
      <c r="D55" s="246"/>
      <c r="E55" s="246"/>
    </row>
    <row r="56" s="209" customFormat="1" ht="12.75" spans="2:5">
      <c r="B56" s="246"/>
      <c r="C56" s="246"/>
      <c r="D56" s="246"/>
      <c r="E56" s="246"/>
    </row>
    <row r="57" s="209" customFormat="1" ht="12.75" spans="2:5">
      <c r="B57" s="246"/>
      <c r="C57" s="246"/>
      <c r="D57" s="246"/>
      <c r="E57" s="246"/>
    </row>
    <row r="58" s="209" customFormat="1" ht="12.75" spans="2:5">
      <c r="B58" s="246"/>
      <c r="C58" s="246"/>
      <c r="D58" s="246"/>
      <c r="E58" s="246"/>
    </row>
    <row r="59" s="209" customFormat="1" ht="12.75" spans="2:5">
      <c r="B59" s="246"/>
      <c r="C59" s="246"/>
      <c r="D59" s="246"/>
      <c r="E59" s="246"/>
    </row>
    <row r="60" s="209" customFormat="1" ht="12.75" spans="2:5">
      <c r="B60" s="246"/>
      <c r="C60" s="246"/>
      <c r="D60" s="246"/>
      <c r="E60" s="246"/>
    </row>
    <row r="61" s="209" customFormat="1" ht="12.75" spans="2:5">
      <c r="B61" s="246"/>
      <c r="C61" s="246"/>
      <c r="D61" s="246"/>
      <c r="E61" s="246"/>
    </row>
  </sheetData>
  <mergeCells count="2">
    <mergeCell ref="A2:N2"/>
    <mergeCell ref="M3:N3"/>
  </mergeCells>
  <pageMargins left="0.393056" right="0.393056" top="0.590278" bottom="0.60625" header="0.5" footer="0.5"/>
  <pageSetup paperSize="9" scale="98" firstPageNumber="65" orientation="landscape" useFirstPageNumber="1" horizontalDpi="600" verticalDpi="600"/>
  <headerFooter>
    <oddFooter>&amp;C&amp;"Times New Roman"&amp;12—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J53"/>
  <sheetViews>
    <sheetView workbookViewId="0">
      <selection activeCell="M11" sqref="M11"/>
    </sheetView>
  </sheetViews>
  <sheetFormatPr defaultColWidth="9" defaultRowHeight="15" customHeight="1"/>
  <cols>
    <col min="1" max="1" width="14.125" style="73" customWidth="1"/>
    <col min="2" max="2" width="32.875" style="73" customWidth="1"/>
    <col min="3" max="5" width="11.75" style="116" customWidth="1"/>
    <col min="6" max="6" width="10.875" style="73" customWidth="1"/>
    <col min="7" max="7" width="13.75" style="73" customWidth="1"/>
    <col min="8" max="8" width="18.625" style="73" customWidth="1"/>
    <col min="9" max="9" width="28.125" style="73" customWidth="1"/>
    <col min="10" max="10" width="41.625" style="73" customWidth="1"/>
    <col min="11" max="257" width="9" style="73" customWidth="1"/>
  </cols>
  <sheetData>
    <row r="1" s="73" customFormat="1" ht="21" customHeight="1" spans="1:5">
      <c r="A1" s="86" t="s">
        <v>580</v>
      </c>
      <c r="C1" s="116"/>
      <c r="D1" s="116"/>
      <c r="E1" s="116"/>
    </row>
    <row r="2" s="205" customFormat="1" ht="24" customHeight="1" spans="1:10">
      <c r="A2" s="75" t="s">
        <v>581</v>
      </c>
      <c r="B2" s="76"/>
      <c r="C2" s="76"/>
      <c r="D2" s="76"/>
      <c r="E2" s="76"/>
      <c r="H2" s="210" t="s">
        <v>582</v>
      </c>
      <c r="I2" s="210"/>
      <c r="J2" s="210"/>
    </row>
    <row r="3" s="206" customFormat="1" ht="18.75" customHeight="1" spans="1:10">
      <c r="A3" s="73"/>
      <c r="B3" s="73"/>
      <c r="C3" s="116"/>
      <c r="D3" s="116"/>
      <c r="E3" s="78" t="s">
        <v>44</v>
      </c>
      <c r="H3" s="211"/>
      <c r="I3" s="211"/>
      <c r="J3" s="223" t="s">
        <v>44</v>
      </c>
    </row>
    <row r="4" s="207" customFormat="1" ht="22" customHeight="1" spans="1:10">
      <c r="A4" s="212" t="s">
        <v>583</v>
      </c>
      <c r="B4" s="213"/>
      <c r="C4" s="214" t="s">
        <v>47</v>
      </c>
      <c r="D4" s="214"/>
      <c r="E4" s="214"/>
      <c r="H4" s="214" t="s">
        <v>584</v>
      </c>
      <c r="I4" s="214"/>
      <c r="J4" s="214" t="s">
        <v>47</v>
      </c>
    </row>
    <row r="5" s="207" customFormat="1" ht="22" customHeight="1" spans="1:10">
      <c r="A5" s="79" t="s">
        <v>45</v>
      </c>
      <c r="B5" s="79" t="s">
        <v>46</v>
      </c>
      <c r="C5" s="79" t="s">
        <v>579</v>
      </c>
      <c r="D5" s="79" t="s">
        <v>585</v>
      </c>
      <c r="E5" s="79" t="s">
        <v>586</v>
      </c>
      <c r="H5" s="215" t="s">
        <v>45</v>
      </c>
      <c r="I5" s="215" t="s">
        <v>46</v>
      </c>
      <c r="J5" s="215" t="s">
        <v>587</v>
      </c>
    </row>
    <row r="6" s="208" customFormat="1" ht="22" customHeight="1" spans="1:10">
      <c r="A6" s="216"/>
      <c r="B6" s="217" t="s">
        <v>579</v>
      </c>
      <c r="C6" s="218">
        <v>140331.904904</v>
      </c>
      <c r="D6" s="218">
        <v>128819.012724</v>
      </c>
      <c r="E6" s="218">
        <v>11512.89218</v>
      </c>
      <c r="H6" s="219"/>
      <c r="I6" s="217" t="s">
        <v>579</v>
      </c>
      <c r="J6" s="224">
        <f>XFD7+XFD12+XFD31+XFD23+XFD29+XFD25</f>
        <v>0</v>
      </c>
    </row>
    <row r="7" s="206" customFormat="1" ht="22" customHeight="1" spans="1:10">
      <c r="A7" s="219" t="s">
        <v>588</v>
      </c>
      <c r="B7" s="220" t="s">
        <v>589</v>
      </c>
      <c r="C7" s="221">
        <v>123663.373396</v>
      </c>
      <c r="D7" s="221">
        <v>123663.373396</v>
      </c>
      <c r="E7" s="221"/>
      <c r="H7" s="216">
        <v>501</v>
      </c>
      <c r="I7" s="217" t="s">
        <v>568</v>
      </c>
      <c r="J7" s="224">
        <f>SUM(XFD8:XFD11)</f>
        <v>0</v>
      </c>
    </row>
    <row r="8" s="206" customFormat="1" ht="22" customHeight="1" spans="1:10">
      <c r="A8" s="219" t="s">
        <v>590</v>
      </c>
      <c r="B8" s="220" t="s">
        <v>591</v>
      </c>
      <c r="C8" s="221">
        <v>25089.6336</v>
      </c>
      <c r="D8" s="221">
        <v>25089.6336</v>
      </c>
      <c r="E8" s="221"/>
      <c r="H8" s="219">
        <v>50101</v>
      </c>
      <c r="I8" s="225" t="s">
        <v>592</v>
      </c>
      <c r="J8" s="226">
        <v>37661.99</v>
      </c>
    </row>
    <row r="9" s="206" customFormat="1" ht="22" customHeight="1" spans="1:10">
      <c r="A9" s="219" t="s">
        <v>593</v>
      </c>
      <c r="B9" s="220" t="s">
        <v>594</v>
      </c>
      <c r="C9" s="221">
        <v>15018.658058</v>
      </c>
      <c r="D9" s="221">
        <v>15018.658058</v>
      </c>
      <c r="E9" s="221"/>
      <c r="H9" s="219">
        <v>50102</v>
      </c>
      <c r="I9" s="225" t="s">
        <v>595</v>
      </c>
      <c r="J9" s="226">
        <v>6500.26</v>
      </c>
    </row>
    <row r="10" s="206" customFormat="1" ht="22" customHeight="1" spans="1:10">
      <c r="A10" s="219" t="s">
        <v>596</v>
      </c>
      <c r="B10" s="220" t="s">
        <v>597</v>
      </c>
      <c r="C10" s="221">
        <v>23435.827457</v>
      </c>
      <c r="D10" s="221">
        <v>23435.827457</v>
      </c>
      <c r="E10" s="221"/>
      <c r="H10" s="219">
        <v>50103</v>
      </c>
      <c r="I10" s="225" t="s">
        <v>519</v>
      </c>
      <c r="J10" s="226">
        <v>2592.53</v>
      </c>
    </row>
    <row r="11" s="206" customFormat="1" ht="22" customHeight="1" spans="1:10">
      <c r="A11" s="219" t="s">
        <v>598</v>
      </c>
      <c r="B11" s="220" t="s">
        <v>599</v>
      </c>
      <c r="C11" s="221">
        <v>6716.836694</v>
      </c>
      <c r="D11" s="221">
        <v>6716.836694</v>
      </c>
      <c r="E11" s="221"/>
      <c r="H11" s="219">
        <v>50199</v>
      </c>
      <c r="I11" s="219" t="s">
        <v>600</v>
      </c>
      <c r="J11" s="226">
        <v>5429.31</v>
      </c>
    </row>
    <row r="12" s="206" customFormat="1" ht="22" customHeight="1" spans="1:10">
      <c r="A12" s="219" t="s">
        <v>601</v>
      </c>
      <c r="B12" s="220" t="s">
        <v>602</v>
      </c>
      <c r="C12" s="221">
        <v>7783.746472</v>
      </c>
      <c r="D12" s="221">
        <v>7783.746472</v>
      </c>
      <c r="E12" s="221"/>
      <c r="H12" s="216">
        <v>502</v>
      </c>
      <c r="I12" s="217" t="s">
        <v>569</v>
      </c>
      <c r="J12" s="224">
        <f>SUM(XFD13:XFD22)</f>
        <v>0</v>
      </c>
    </row>
    <row r="13" s="206" customFormat="1" ht="22" customHeight="1" spans="1:10">
      <c r="A13" s="219" t="s">
        <v>603</v>
      </c>
      <c r="B13" s="220" t="s">
        <v>604</v>
      </c>
      <c r="C13" s="221">
        <v>1099.875754</v>
      </c>
      <c r="D13" s="221">
        <v>1099.875754</v>
      </c>
      <c r="E13" s="221"/>
      <c r="H13" s="219">
        <v>50201</v>
      </c>
      <c r="I13" s="225" t="s">
        <v>605</v>
      </c>
      <c r="J13" s="226">
        <v>5247.1</v>
      </c>
    </row>
    <row r="14" s="206" customFormat="1" ht="22" customHeight="1" spans="1:10">
      <c r="A14" s="219" t="s">
        <v>606</v>
      </c>
      <c r="B14" s="220" t="s">
        <v>607</v>
      </c>
      <c r="C14" s="221">
        <v>3773.433879</v>
      </c>
      <c r="D14" s="221">
        <v>3773.433879</v>
      </c>
      <c r="E14" s="221"/>
      <c r="H14" s="219">
        <v>50202</v>
      </c>
      <c r="I14" s="219" t="s">
        <v>608</v>
      </c>
      <c r="J14" s="226">
        <v>130.54</v>
      </c>
    </row>
    <row r="15" s="206" customFormat="1" ht="22" customHeight="1" spans="1:10">
      <c r="A15" s="219" t="s">
        <v>609</v>
      </c>
      <c r="B15" s="220" t="s">
        <v>610</v>
      </c>
      <c r="C15" s="221">
        <v>1195.50716</v>
      </c>
      <c r="D15" s="221">
        <v>1195.50716</v>
      </c>
      <c r="E15" s="221"/>
      <c r="H15" s="219">
        <v>50203</v>
      </c>
      <c r="I15" s="225" t="s">
        <v>611</v>
      </c>
      <c r="J15" s="226">
        <v>123.11</v>
      </c>
    </row>
    <row r="16" s="206" customFormat="1" ht="22" customHeight="1" spans="1:10">
      <c r="A16" s="219" t="s">
        <v>612</v>
      </c>
      <c r="B16" s="220" t="s">
        <v>613</v>
      </c>
      <c r="C16" s="221">
        <v>1336.832006</v>
      </c>
      <c r="D16" s="221">
        <v>1336.832006</v>
      </c>
      <c r="E16" s="221"/>
      <c r="H16" s="219">
        <v>50204</v>
      </c>
      <c r="I16" s="225" t="s">
        <v>614</v>
      </c>
      <c r="J16" s="226">
        <v>62</v>
      </c>
    </row>
    <row r="17" s="206" customFormat="1" ht="22" customHeight="1" spans="1:10">
      <c r="A17" s="219" t="s">
        <v>615</v>
      </c>
      <c r="B17" s="220" t="s">
        <v>519</v>
      </c>
      <c r="C17" s="221">
        <v>5952.187787</v>
      </c>
      <c r="D17" s="221">
        <v>5952.187787</v>
      </c>
      <c r="E17" s="221"/>
      <c r="H17" s="219">
        <v>50205</v>
      </c>
      <c r="I17" s="225" t="s">
        <v>616</v>
      </c>
      <c r="J17" s="226">
        <v>286.57</v>
      </c>
    </row>
    <row r="18" s="206" customFormat="1" ht="22" customHeight="1" spans="1:10">
      <c r="A18" s="219" t="s">
        <v>617</v>
      </c>
      <c r="B18" s="220" t="s">
        <v>618</v>
      </c>
      <c r="C18" s="221">
        <v>32260.834529</v>
      </c>
      <c r="D18" s="221">
        <v>32260.834529</v>
      </c>
      <c r="E18" s="221"/>
      <c r="H18" s="219">
        <v>50206</v>
      </c>
      <c r="I18" s="225" t="s">
        <v>619</v>
      </c>
      <c r="J18" s="226">
        <v>160.35</v>
      </c>
    </row>
    <row r="19" s="206" customFormat="1" ht="22" customHeight="1" spans="1:10">
      <c r="A19" s="219" t="s">
        <v>620</v>
      </c>
      <c r="B19" s="220" t="s">
        <v>621</v>
      </c>
      <c r="C19" s="221">
        <v>11290.475079</v>
      </c>
      <c r="D19" s="221"/>
      <c r="E19" s="221">
        <v>11290.475079</v>
      </c>
      <c r="H19" s="219">
        <v>50207</v>
      </c>
      <c r="I19" s="219" t="s">
        <v>622</v>
      </c>
      <c r="J19" s="226">
        <v>94.54</v>
      </c>
    </row>
    <row r="20" s="206" customFormat="1" ht="22" customHeight="1" spans="1:10">
      <c r="A20" s="219" t="s">
        <v>623</v>
      </c>
      <c r="B20" s="220" t="s">
        <v>624</v>
      </c>
      <c r="C20" s="221">
        <v>733.485902</v>
      </c>
      <c r="D20" s="221"/>
      <c r="E20" s="221">
        <v>733.485902</v>
      </c>
      <c r="H20" s="219">
        <v>50208</v>
      </c>
      <c r="I20" s="225" t="s">
        <v>625</v>
      </c>
      <c r="J20" s="226">
        <v>378.91</v>
      </c>
    </row>
    <row r="21" s="206" customFormat="1" ht="22" customHeight="1" spans="1:10">
      <c r="A21" s="219" t="s">
        <v>626</v>
      </c>
      <c r="B21" s="220" t="s">
        <v>627</v>
      </c>
      <c r="C21" s="221">
        <v>211.146544</v>
      </c>
      <c r="D21" s="221"/>
      <c r="E21" s="221">
        <v>211.146544</v>
      </c>
      <c r="H21" s="219">
        <v>50209</v>
      </c>
      <c r="I21" s="219" t="s">
        <v>628</v>
      </c>
      <c r="J21" s="226">
        <v>209.95</v>
      </c>
    </row>
    <row r="22" s="206" customFormat="1" ht="22" customHeight="1" spans="1:10">
      <c r="A22" s="219" t="s">
        <v>629</v>
      </c>
      <c r="B22" s="220" t="s">
        <v>630</v>
      </c>
      <c r="C22" s="221">
        <v>13.25</v>
      </c>
      <c r="D22" s="221"/>
      <c r="E22" s="221">
        <v>13.25</v>
      </c>
      <c r="H22" s="219">
        <v>50299</v>
      </c>
      <c r="I22" s="225" t="s">
        <v>631</v>
      </c>
      <c r="J22" s="226">
        <v>999.67</v>
      </c>
    </row>
    <row r="23" s="206" customFormat="1" ht="22" customHeight="1" spans="1:10">
      <c r="A23" s="219" t="s">
        <v>632</v>
      </c>
      <c r="B23" s="220" t="s">
        <v>633</v>
      </c>
      <c r="C23" s="221">
        <v>0.8</v>
      </c>
      <c r="D23" s="221"/>
      <c r="E23" s="221">
        <v>0.8</v>
      </c>
      <c r="H23" s="216">
        <v>503</v>
      </c>
      <c r="I23" s="217" t="s">
        <v>570</v>
      </c>
      <c r="J23" s="224">
        <f>XFD24</f>
        <v>0</v>
      </c>
    </row>
    <row r="24" s="206" customFormat="1" ht="22" customHeight="1" spans="1:10">
      <c r="A24" s="219" t="s">
        <v>634</v>
      </c>
      <c r="B24" s="220" t="s">
        <v>635</v>
      </c>
      <c r="C24" s="221">
        <v>247.2733</v>
      </c>
      <c r="D24" s="221"/>
      <c r="E24" s="221">
        <v>247.2733</v>
      </c>
      <c r="H24" s="69">
        <v>50306</v>
      </c>
      <c r="I24" s="227" t="s">
        <v>636</v>
      </c>
      <c r="J24" s="226">
        <v>154.6</v>
      </c>
    </row>
    <row r="25" s="206" customFormat="1" ht="22" customHeight="1" spans="1:10">
      <c r="A25" s="219" t="s">
        <v>637</v>
      </c>
      <c r="B25" s="220" t="s">
        <v>638</v>
      </c>
      <c r="C25" s="221">
        <v>886.306657</v>
      </c>
      <c r="D25" s="221"/>
      <c r="E25" s="221">
        <v>886.306657</v>
      </c>
      <c r="H25" s="216">
        <v>505</v>
      </c>
      <c r="I25" s="217" t="s">
        <v>572</v>
      </c>
      <c r="J25" s="224">
        <f>SUM(XFD26:XFD28)</f>
        <v>0</v>
      </c>
    </row>
    <row r="26" s="206" customFormat="1" ht="22" customHeight="1" spans="1:10">
      <c r="A26" s="219" t="s">
        <v>639</v>
      </c>
      <c r="B26" s="220" t="s">
        <v>640</v>
      </c>
      <c r="C26" s="221">
        <v>269.92018</v>
      </c>
      <c r="D26" s="221"/>
      <c r="E26" s="221">
        <v>269.92018</v>
      </c>
      <c r="H26" s="219">
        <v>50501</v>
      </c>
      <c r="I26" s="225" t="s">
        <v>589</v>
      </c>
      <c r="J26" s="226">
        <v>71478.37</v>
      </c>
    </row>
    <row r="27" s="206" customFormat="1" ht="22" customHeight="1" spans="1:10">
      <c r="A27" s="219" t="s">
        <v>641</v>
      </c>
      <c r="B27" s="220" t="s">
        <v>642</v>
      </c>
      <c r="C27" s="221">
        <v>69.7807</v>
      </c>
      <c r="D27" s="221"/>
      <c r="E27" s="221">
        <v>69.7807</v>
      </c>
      <c r="H27" s="219">
        <v>50502</v>
      </c>
      <c r="I27" s="225" t="s">
        <v>621</v>
      </c>
      <c r="J27" s="226">
        <v>3598.27</v>
      </c>
    </row>
    <row r="28" s="206" customFormat="1" ht="22" customHeight="1" spans="1:10">
      <c r="A28" s="219" t="s">
        <v>643</v>
      </c>
      <c r="B28" s="220" t="s">
        <v>644</v>
      </c>
      <c r="C28" s="221">
        <v>412.1442</v>
      </c>
      <c r="D28" s="221"/>
      <c r="E28" s="221">
        <v>412.1442</v>
      </c>
      <c r="H28" s="219">
        <v>50599</v>
      </c>
      <c r="I28" s="225" t="s">
        <v>645</v>
      </c>
      <c r="J28" s="226"/>
    </row>
    <row r="29" s="206" customFormat="1" ht="22" customHeight="1" spans="1:10">
      <c r="A29" s="219" t="s">
        <v>646</v>
      </c>
      <c r="B29" s="220" t="s">
        <v>647</v>
      </c>
      <c r="C29" s="221">
        <v>880.194208</v>
      </c>
      <c r="D29" s="221"/>
      <c r="E29" s="221">
        <v>880.194208</v>
      </c>
      <c r="H29" s="222">
        <v>506</v>
      </c>
      <c r="I29" s="228" t="s">
        <v>573</v>
      </c>
      <c r="J29" s="224">
        <f>XFD30</f>
        <v>0</v>
      </c>
    </row>
    <row r="30" s="206" customFormat="1" ht="22" customHeight="1" spans="1:10">
      <c r="A30" s="219" t="s">
        <v>648</v>
      </c>
      <c r="B30" s="220" t="s">
        <v>649</v>
      </c>
      <c r="C30" s="221">
        <v>131.32</v>
      </c>
      <c r="D30" s="221"/>
      <c r="E30" s="221">
        <v>131.32</v>
      </c>
      <c r="H30" s="69">
        <v>50601</v>
      </c>
      <c r="I30" s="227" t="s">
        <v>650</v>
      </c>
      <c r="J30" s="226">
        <v>67.82</v>
      </c>
    </row>
    <row r="31" s="206" customFormat="1" ht="22" customHeight="1" spans="1:10">
      <c r="A31" s="219" t="s">
        <v>651</v>
      </c>
      <c r="B31" s="220" t="s">
        <v>652</v>
      </c>
      <c r="C31" s="221">
        <v>388.972937</v>
      </c>
      <c r="D31" s="221"/>
      <c r="E31" s="221">
        <v>388.972937</v>
      </c>
      <c r="H31" s="216">
        <v>509</v>
      </c>
      <c r="I31" s="217" t="s">
        <v>575</v>
      </c>
      <c r="J31" s="224">
        <f>SUM(XFD32:XFD35)</f>
        <v>0</v>
      </c>
    </row>
    <row r="32" s="206" customFormat="1" ht="22" customHeight="1" spans="1:10">
      <c r="A32" s="219" t="s">
        <v>653</v>
      </c>
      <c r="B32" s="220" t="s">
        <v>654</v>
      </c>
      <c r="C32" s="221">
        <v>105.112</v>
      </c>
      <c r="D32" s="221"/>
      <c r="E32" s="221">
        <v>105.112</v>
      </c>
      <c r="H32" s="219">
        <v>50901</v>
      </c>
      <c r="I32" s="225" t="s">
        <v>655</v>
      </c>
      <c r="J32" s="226">
        <v>341.97</v>
      </c>
    </row>
    <row r="33" s="206" customFormat="1" ht="22" customHeight="1" spans="1:10">
      <c r="A33" s="219" t="s">
        <v>656</v>
      </c>
      <c r="B33" s="220" t="s">
        <v>657</v>
      </c>
      <c r="C33" s="221">
        <v>159.203309</v>
      </c>
      <c r="D33" s="221"/>
      <c r="E33" s="221">
        <v>159.203309</v>
      </c>
      <c r="H33" s="219">
        <v>50902</v>
      </c>
      <c r="I33" s="225" t="s">
        <v>658</v>
      </c>
      <c r="J33" s="226"/>
    </row>
    <row r="34" s="206" customFormat="1" ht="22" customHeight="1" spans="1:10">
      <c r="A34" s="219" t="s">
        <v>659</v>
      </c>
      <c r="B34" s="220" t="s">
        <v>611</v>
      </c>
      <c r="C34" s="221">
        <v>188.998521</v>
      </c>
      <c r="D34" s="221"/>
      <c r="E34" s="221">
        <v>188.998521</v>
      </c>
      <c r="H34" s="219">
        <v>50905</v>
      </c>
      <c r="I34" s="225" t="s">
        <v>660</v>
      </c>
      <c r="J34" s="226">
        <v>4653.67</v>
      </c>
    </row>
    <row r="35" s="206" customFormat="1" ht="22" customHeight="1" spans="1:10">
      <c r="A35" s="219" t="s">
        <v>661</v>
      </c>
      <c r="B35" s="220" t="s">
        <v>662</v>
      </c>
      <c r="C35" s="221">
        <v>218.233957</v>
      </c>
      <c r="D35" s="221"/>
      <c r="E35" s="221">
        <v>218.233957</v>
      </c>
      <c r="H35" s="219">
        <v>50999</v>
      </c>
      <c r="I35" s="229" t="s">
        <v>663</v>
      </c>
      <c r="J35" s="226">
        <v>160</v>
      </c>
    </row>
    <row r="36" s="209" customFormat="1" ht="22" customHeight="1" spans="1:5">
      <c r="A36" s="219" t="s">
        <v>664</v>
      </c>
      <c r="B36" s="220" t="s">
        <v>665</v>
      </c>
      <c r="C36" s="221">
        <v>56.611</v>
      </c>
      <c r="D36" s="221"/>
      <c r="E36" s="221">
        <v>56.611</v>
      </c>
    </row>
    <row r="37" s="209" customFormat="1" ht="22" customHeight="1" spans="1:5">
      <c r="A37" s="219" t="s">
        <v>666</v>
      </c>
      <c r="B37" s="220" t="s">
        <v>667</v>
      </c>
      <c r="C37" s="221">
        <v>65.8</v>
      </c>
      <c r="D37" s="221"/>
      <c r="E37" s="221">
        <v>65.8</v>
      </c>
    </row>
    <row r="38" s="209" customFormat="1" ht="22" customHeight="1" spans="1:5">
      <c r="A38" s="219" t="s">
        <v>668</v>
      </c>
      <c r="B38" s="220" t="s">
        <v>669</v>
      </c>
      <c r="C38" s="221">
        <v>7.65</v>
      </c>
      <c r="D38" s="221"/>
      <c r="E38" s="221">
        <v>7.65</v>
      </c>
    </row>
    <row r="39" s="209" customFormat="1" ht="22" customHeight="1" spans="1:5">
      <c r="A39" s="219" t="s">
        <v>670</v>
      </c>
      <c r="B39" s="220" t="s">
        <v>671</v>
      </c>
      <c r="C39" s="221">
        <v>238.729398</v>
      </c>
      <c r="D39" s="221"/>
      <c r="E39" s="221">
        <v>238.729398</v>
      </c>
    </row>
    <row r="40" s="209" customFormat="1" ht="22" customHeight="1" spans="1:5">
      <c r="A40" s="219" t="s">
        <v>672</v>
      </c>
      <c r="B40" s="220" t="s">
        <v>616</v>
      </c>
      <c r="C40" s="221">
        <v>183.979762</v>
      </c>
      <c r="D40" s="221"/>
      <c r="E40" s="221">
        <v>183.979762</v>
      </c>
    </row>
    <row r="41" s="209" customFormat="1" ht="22" customHeight="1" spans="1:5">
      <c r="A41" s="219" t="s">
        <v>673</v>
      </c>
      <c r="B41" s="220" t="s">
        <v>674</v>
      </c>
      <c r="C41" s="221">
        <v>1174.229271</v>
      </c>
      <c r="D41" s="221"/>
      <c r="E41" s="221">
        <v>1174.229271</v>
      </c>
    </row>
    <row r="42" s="209" customFormat="1" ht="22" customHeight="1" spans="1:5">
      <c r="A42" s="219" t="s">
        <v>675</v>
      </c>
      <c r="B42" s="220" t="s">
        <v>676</v>
      </c>
      <c r="C42" s="221">
        <v>718.058422</v>
      </c>
      <c r="D42" s="221"/>
      <c r="E42" s="221">
        <v>718.058422</v>
      </c>
    </row>
    <row r="43" s="209" customFormat="1" ht="22" customHeight="1" spans="1:5">
      <c r="A43" s="219" t="s">
        <v>677</v>
      </c>
      <c r="B43" s="220" t="s">
        <v>625</v>
      </c>
      <c r="C43" s="221">
        <v>628.199875</v>
      </c>
      <c r="D43" s="221"/>
      <c r="E43" s="221">
        <v>628.199875</v>
      </c>
    </row>
    <row r="44" s="209" customFormat="1" ht="22" customHeight="1" spans="1:5">
      <c r="A44" s="219" t="s">
        <v>678</v>
      </c>
      <c r="B44" s="220" t="s">
        <v>679</v>
      </c>
      <c r="C44" s="221">
        <v>1633.909485</v>
      </c>
      <c r="D44" s="221"/>
      <c r="E44" s="221">
        <v>1633.909485</v>
      </c>
    </row>
    <row r="45" s="209" customFormat="1" ht="22" customHeight="1" spans="1:5">
      <c r="A45" s="219" t="s">
        <v>680</v>
      </c>
      <c r="B45" s="220" t="s">
        <v>681</v>
      </c>
      <c r="C45" s="221">
        <v>1.7</v>
      </c>
      <c r="D45" s="221"/>
      <c r="E45" s="221">
        <v>1.7</v>
      </c>
    </row>
    <row r="46" s="209" customFormat="1" ht="22" customHeight="1" spans="1:5">
      <c r="A46" s="219" t="s">
        <v>682</v>
      </c>
      <c r="B46" s="220" t="s">
        <v>631</v>
      </c>
      <c r="C46" s="221">
        <v>1665.465451</v>
      </c>
      <c r="D46" s="221"/>
      <c r="E46" s="221">
        <v>1665.465451</v>
      </c>
    </row>
    <row r="47" s="209" customFormat="1" ht="22" customHeight="1" spans="1:5">
      <c r="A47" s="219" t="s">
        <v>683</v>
      </c>
      <c r="B47" s="220" t="s">
        <v>575</v>
      </c>
      <c r="C47" s="221">
        <v>5155.639328</v>
      </c>
      <c r="D47" s="221">
        <v>5155.639328</v>
      </c>
      <c r="E47" s="221"/>
    </row>
    <row r="48" s="209" customFormat="1" ht="22" customHeight="1" spans="1:5">
      <c r="A48" s="219" t="s">
        <v>684</v>
      </c>
      <c r="B48" s="220" t="s">
        <v>685</v>
      </c>
      <c r="C48" s="221">
        <v>171.342145</v>
      </c>
      <c r="D48" s="221">
        <v>171.342145</v>
      </c>
      <c r="E48" s="221"/>
    </row>
    <row r="49" s="209" customFormat="1" ht="22" customHeight="1" spans="1:5">
      <c r="A49" s="219" t="s">
        <v>686</v>
      </c>
      <c r="B49" s="220" t="s">
        <v>687</v>
      </c>
      <c r="C49" s="221">
        <v>4482.331166</v>
      </c>
      <c r="D49" s="221">
        <v>4482.331166</v>
      </c>
      <c r="E49" s="221"/>
    </row>
    <row r="50" s="209" customFormat="1" ht="22" customHeight="1" spans="1:5">
      <c r="A50" s="219" t="s">
        <v>688</v>
      </c>
      <c r="B50" s="220" t="s">
        <v>689</v>
      </c>
      <c r="C50" s="221">
        <v>341.966017</v>
      </c>
      <c r="D50" s="221">
        <v>341.966017</v>
      </c>
      <c r="E50" s="221"/>
    </row>
    <row r="51" s="209" customFormat="1" ht="22" customHeight="1" spans="1:5">
      <c r="A51" s="219" t="s">
        <v>690</v>
      </c>
      <c r="B51" s="220" t="s">
        <v>663</v>
      </c>
      <c r="C51" s="221">
        <v>160</v>
      </c>
      <c r="D51" s="221">
        <v>160</v>
      </c>
      <c r="E51" s="221"/>
    </row>
    <row r="52" s="209" customFormat="1" ht="22" customHeight="1" spans="1:5">
      <c r="A52" s="219" t="s">
        <v>691</v>
      </c>
      <c r="B52" s="220" t="s">
        <v>692</v>
      </c>
      <c r="C52" s="221">
        <v>222.417101</v>
      </c>
      <c r="D52" s="221"/>
      <c r="E52" s="221">
        <v>222.417101</v>
      </c>
    </row>
    <row r="53" s="209" customFormat="1" ht="22" customHeight="1" spans="1:5">
      <c r="A53" s="219" t="s">
        <v>693</v>
      </c>
      <c r="B53" s="220" t="s">
        <v>694</v>
      </c>
      <c r="C53" s="221">
        <v>222.417101</v>
      </c>
      <c r="D53" s="221"/>
      <c r="E53" s="221">
        <v>222.417101</v>
      </c>
    </row>
  </sheetData>
  <mergeCells count="3">
    <mergeCell ref="A2:E2"/>
    <mergeCell ref="H2:J2"/>
    <mergeCell ref="A4:B4"/>
  </mergeCells>
  <pageMargins left="0.751389" right="0.751389" top="1" bottom="0.802778" header="0.5" footer="0.5"/>
  <pageSetup paperSize="9" scale="90" firstPageNumber="66" orientation="portrait" useFirstPageNumber="1" horizontalDpi="600" verticalDpi="600"/>
  <headerFooter>
    <oddFooter>&amp;C&amp;"Times New Roman"&amp;12—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1"/>
  <sheetViews>
    <sheetView workbookViewId="0">
      <selection activeCell="E8" sqref="E8"/>
    </sheetView>
  </sheetViews>
  <sheetFormatPr defaultColWidth="10" defaultRowHeight="15" customHeight="1" outlineLevelCol="2"/>
  <cols>
    <col min="1" max="1" width="27.25" style="73" customWidth="1"/>
    <col min="2" max="3" width="27" style="73" customWidth="1"/>
    <col min="4" max="257" width="10" style="73" customWidth="1"/>
  </cols>
  <sheetData>
    <row r="1" s="73" customFormat="1" ht="33" customHeight="1" spans="1:1">
      <c r="A1" s="86" t="s">
        <v>695</v>
      </c>
    </row>
    <row r="2" s="73" customFormat="1" ht="40" customHeight="1" spans="1:3">
      <c r="A2" s="110" t="s">
        <v>696</v>
      </c>
      <c r="B2" s="110"/>
      <c r="C2" s="110"/>
    </row>
    <row r="3" s="86" customFormat="1" ht="24" customHeight="1" spans="1:3">
      <c r="A3" s="199" t="s">
        <v>697</v>
      </c>
      <c r="B3" s="199"/>
      <c r="C3" s="200" t="s">
        <v>698</v>
      </c>
    </row>
    <row r="4" s="73" customFormat="1" ht="34.5" customHeight="1" spans="1:3">
      <c r="A4" s="201" t="s">
        <v>699</v>
      </c>
      <c r="B4" s="202" t="s">
        <v>700</v>
      </c>
      <c r="C4" s="203"/>
    </row>
    <row r="5" s="73" customFormat="1" ht="34.5" customHeight="1" spans="1:3">
      <c r="A5" s="204"/>
      <c r="B5" s="112" t="s">
        <v>701</v>
      </c>
      <c r="C5" s="112" t="s">
        <v>702</v>
      </c>
    </row>
    <row r="6" s="73" customFormat="1" ht="34.5" customHeight="1" spans="1:3">
      <c r="A6" s="92" t="s">
        <v>703</v>
      </c>
      <c r="B6" s="82"/>
      <c r="C6" s="82">
        <v>1052609</v>
      </c>
    </row>
    <row r="7" s="73" customFormat="1" ht="34.5" customHeight="1" spans="1:3">
      <c r="A7" s="92" t="s">
        <v>704</v>
      </c>
      <c r="B7" s="113"/>
      <c r="C7" s="114">
        <v>223632</v>
      </c>
    </row>
    <row r="8" s="73" customFormat="1" ht="34.5" customHeight="1" spans="1:3">
      <c r="A8" s="92" t="s">
        <v>705</v>
      </c>
      <c r="B8" s="113"/>
      <c r="C8" s="114">
        <v>210934</v>
      </c>
    </row>
    <row r="9" s="73" customFormat="1" ht="34.5" customHeight="1" spans="1:3">
      <c r="A9" s="92" t="s">
        <v>706</v>
      </c>
      <c r="B9" s="113"/>
      <c r="C9" s="114">
        <v>265175</v>
      </c>
    </row>
    <row r="10" s="73" customFormat="1" ht="34.5" customHeight="1" spans="1:3">
      <c r="A10" s="92" t="s">
        <v>707</v>
      </c>
      <c r="B10" s="113"/>
      <c r="C10" s="114">
        <v>352868</v>
      </c>
    </row>
    <row r="11" s="73" customFormat="1" ht="34.5" customHeight="1" spans="1:2">
      <c r="A11" s="115" t="s">
        <v>708</v>
      </c>
      <c r="B11" s="115"/>
    </row>
  </sheetData>
  <mergeCells count="5">
    <mergeCell ref="A2:C2"/>
    <mergeCell ref="A3:B3"/>
    <mergeCell ref="B4:C4"/>
    <mergeCell ref="A11:B11"/>
    <mergeCell ref="A4:A5"/>
  </mergeCells>
  <pageMargins left="0.786806" right="0.786806" top="0.944444" bottom="0.747917" header="0.314583" footer="0.511806"/>
  <pageSetup paperSize="9" scale="90" firstPageNumber="68" orientation="portrait" useFirstPageNumber="1" horizontalDpi="600" verticalDpi="600"/>
  <headerFooter>
    <oddFooter>&amp;C&amp;"Times New Roman"&amp;12— &amp;P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O95"/>
  <sheetViews>
    <sheetView workbookViewId="0">
      <selection activeCell="J11" sqref="J11"/>
    </sheetView>
  </sheetViews>
  <sheetFormatPr defaultColWidth="9" defaultRowHeight="15" customHeight="1"/>
  <cols>
    <col min="1" max="1" width="11.75" style="184" customWidth="1"/>
    <col min="2" max="2" width="20.375" style="184" customWidth="1"/>
    <col min="3" max="3" width="39.75" style="184" customWidth="1"/>
    <col min="4" max="4" width="11.875" style="184" customWidth="1"/>
    <col min="5" max="7" width="9" style="184" customWidth="1"/>
    <col min="8" max="8" width="11.75" style="184" customWidth="1"/>
    <col min="9" max="9" width="20.375" style="184" customWidth="1"/>
    <col min="10" max="10" width="39.75" style="184" customWidth="1"/>
    <col min="11" max="11" width="11.875" style="184" customWidth="1"/>
    <col min="12" max="257" width="9" style="184" customWidth="1"/>
  </cols>
  <sheetData>
    <row r="1" s="184" customFormat="1" ht="30" customHeight="1" spans="1:1">
      <c r="A1" s="86" t="s">
        <v>709</v>
      </c>
    </row>
    <row r="2" s="73" customFormat="1" ht="41.25" customHeight="1" spans="1:15">
      <c r="A2" s="76" t="s">
        <v>710</v>
      </c>
      <c r="B2" s="76"/>
      <c r="C2" s="76"/>
      <c r="D2" s="76"/>
      <c r="H2" s="186"/>
      <c r="I2" s="196"/>
      <c r="J2" s="196"/>
      <c r="K2" s="196"/>
      <c r="L2" s="196"/>
      <c r="M2" s="196"/>
      <c r="N2" s="196"/>
      <c r="O2" s="197"/>
    </row>
    <row r="3" s="73" customFormat="1" ht="30" customHeight="1" spans="8:15">
      <c r="H3" s="78" t="s">
        <v>2</v>
      </c>
      <c r="I3" s="197"/>
      <c r="J3" s="197"/>
      <c r="K3" s="197"/>
      <c r="L3" s="197"/>
      <c r="M3" s="197"/>
      <c r="N3" s="198"/>
      <c r="O3" s="197"/>
    </row>
    <row r="4" s="111" customFormat="1" ht="29.25" customHeight="1" spans="1:8">
      <c r="A4" s="187" t="s">
        <v>711</v>
      </c>
      <c r="B4" s="188" t="s">
        <v>712</v>
      </c>
      <c r="C4" s="188" t="s">
        <v>47</v>
      </c>
      <c r="D4" s="188" t="s">
        <v>713</v>
      </c>
      <c r="E4" s="188"/>
      <c r="F4" s="188"/>
      <c r="G4" s="188"/>
      <c r="H4" s="188"/>
    </row>
    <row r="5" s="185" customFormat="1" ht="42" customHeight="1" spans="1:8">
      <c r="A5" s="187"/>
      <c r="B5" s="188"/>
      <c r="C5" s="188"/>
      <c r="D5" s="189" t="s">
        <v>714</v>
      </c>
      <c r="E5" s="189" t="s">
        <v>715</v>
      </c>
      <c r="F5" s="189" t="s">
        <v>716</v>
      </c>
      <c r="G5" s="189" t="s">
        <v>717</v>
      </c>
      <c r="H5" s="189" t="s">
        <v>718</v>
      </c>
    </row>
    <row r="6" s="185" customFormat="1" ht="42" customHeight="1" spans="1:8">
      <c r="A6" s="187"/>
      <c r="B6" s="188"/>
      <c r="C6" s="190">
        <f>XFD7+XFD8+XFD9+XFD10+XFD11+XFD12+XFD13</f>
        <v>0</v>
      </c>
      <c r="D6" s="190" t="e">
        <f>#REF!+#REF!+#REF!+#REF!+#REF!+#REF!+#REF!</f>
        <v>#REF!</v>
      </c>
      <c r="E6" s="190" t="e">
        <f>#REF!+#REF!+#REF!+#REF!+#REF!+#REF!+#REF!</f>
        <v>#REF!</v>
      </c>
      <c r="F6" s="190" t="e">
        <f>#REF!+#REF!+#REF!+#REF!+#REF!+#REF!+#REF!</f>
        <v>#REF!</v>
      </c>
      <c r="G6" s="190" t="e">
        <f>#REF!+#REF!+#REF!+#REF!+#REF!+#REF!+#REF!</f>
        <v>#REF!</v>
      </c>
      <c r="H6" s="190"/>
    </row>
    <row r="7" s="185" customFormat="1" ht="42" customHeight="1" spans="1:8">
      <c r="A7" s="187"/>
      <c r="B7" s="191" t="s">
        <v>719</v>
      </c>
      <c r="C7" s="190">
        <v>589</v>
      </c>
      <c r="D7" s="190">
        <v>589</v>
      </c>
      <c r="E7" s="190"/>
      <c r="F7" s="190"/>
      <c r="G7" s="190"/>
      <c r="H7" s="190"/>
    </row>
    <row r="8" s="185" customFormat="1" ht="42" customHeight="1" spans="1:8">
      <c r="A8" s="187"/>
      <c r="B8" s="192" t="s">
        <v>720</v>
      </c>
      <c r="C8" s="190">
        <v>2640</v>
      </c>
      <c r="D8" s="190">
        <v>2640</v>
      </c>
      <c r="E8" s="190"/>
      <c r="F8" s="190"/>
      <c r="G8" s="190"/>
      <c r="H8" s="190"/>
    </row>
    <row r="9" s="185" customFormat="1" ht="48.95" customHeight="1" spans="1:8">
      <c r="A9" s="187"/>
      <c r="B9" s="193" t="s">
        <v>721</v>
      </c>
      <c r="C9" s="190">
        <v>145</v>
      </c>
      <c r="D9" s="190">
        <v>145</v>
      </c>
      <c r="E9" s="190"/>
      <c r="F9" s="190"/>
      <c r="G9" s="190"/>
      <c r="H9" s="190"/>
    </row>
    <row r="10" s="185" customFormat="1" ht="42" customHeight="1" spans="1:8">
      <c r="A10" s="187"/>
      <c r="B10" s="194" t="s">
        <v>722</v>
      </c>
      <c r="C10" s="190">
        <v>4409</v>
      </c>
      <c r="D10" s="190">
        <v>4409</v>
      </c>
      <c r="E10" s="190"/>
      <c r="F10" s="190"/>
      <c r="G10" s="190"/>
      <c r="H10" s="190"/>
    </row>
    <row r="11" s="185" customFormat="1" ht="30" customHeight="1" spans="1:8">
      <c r="A11" s="187"/>
      <c r="B11" s="194" t="s">
        <v>723</v>
      </c>
      <c r="C11" s="190">
        <v>100</v>
      </c>
      <c r="D11" s="190">
        <v>100</v>
      </c>
      <c r="E11" s="190"/>
      <c r="F11" s="190"/>
      <c r="G11" s="190"/>
      <c r="H11" s="190"/>
    </row>
    <row r="12" s="185" customFormat="1" ht="30" customHeight="1" spans="1:8">
      <c r="A12" s="187"/>
      <c r="B12" s="195" t="s">
        <v>724</v>
      </c>
      <c r="C12" s="190">
        <v>1000</v>
      </c>
      <c r="D12" s="190">
        <v>1000</v>
      </c>
      <c r="E12" s="190"/>
      <c r="F12" s="190"/>
      <c r="G12" s="190"/>
      <c r="H12" s="190"/>
    </row>
    <row r="13" s="185" customFormat="1" ht="30" customHeight="1" spans="1:8">
      <c r="A13" s="187"/>
      <c r="B13" s="191" t="s">
        <v>725</v>
      </c>
      <c r="C13" s="190">
        <v>850</v>
      </c>
      <c r="D13" s="190">
        <v>150</v>
      </c>
      <c r="E13" s="190">
        <v>40</v>
      </c>
      <c r="F13" s="190">
        <v>585</v>
      </c>
      <c r="G13" s="190">
        <v>75</v>
      </c>
      <c r="H13" s="190"/>
    </row>
    <row r="14" s="185" customFormat="1"/>
    <row r="15" s="185" customFormat="1"/>
    <row r="16" s="185" customFormat="1"/>
    <row r="17" s="185" customFormat="1"/>
    <row r="18" s="185" customFormat="1"/>
    <row r="19" s="185" customFormat="1"/>
    <row r="20" s="185" customFormat="1"/>
    <row r="21" s="185" customFormat="1"/>
    <row r="22" s="185" customFormat="1"/>
    <row r="23" s="185" customFormat="1"/>
    <row r="24" s="185" customFormat="1"/>
    <row r="25" s="185" customFormat="1"/>
    <row r="26" s="185" customFormat="1"/>
    <row r="27" s="185" customFormat="1"/>
    <row r="28" s="185" customFormat="1"/>
    <row r="29" s="185" customFormat="1"/>
    <row r="30" s="185" customFormat="1"/>
    <row r="31" s="185" customFormat="1"/>
    <row r="32" s="185" customFormat="1"/>
    <row r="33" s="185" customFormat="1"/>
    <row r="34" s="185" customFormat="1"/>
    <row r="35" s="185" customFormat="1"/>
    <row r="36" s="185" customFormat="1"/>
    <row r="37" s="185" customFormat="1"/>
    <row r="38" s="185" customFormat="1"/>
    <row r="39" s="185" customFormat="1"/>
    <row r="40" s="185" customFormat="1"/>
    <row r="41" s="185" customFormat="1"/>
    <row r="42" s="185" customFormat="1"/>
    <row r="43" s="185" customFormat="1"/>
    <row r="44" s="185" customFormat="1"/>
    <row r="45" s="185" customFormat="1"/>
    <row r="46" s="185" customFormat="1"/>
    <row r="47" s="185" customFormat="1"/>
    <row r="48" s="185" customFormat="1"/>
    <row r="49" s="185" customFormat="1"/>
    <row r="50" s="185" customFormat="1"/>
    <row r="51" s="185" customFormat="1"/>
    <row r="52" s="185" customFormat="1"/>
    <row r="53" s="185" customFormat="1"/>
    <row r="54" s="185" customFormat="1"/>
    <row r="55" s="185" customFormat="1"/>
    <row r="56" s="185" customFormat="1"/>
    <row r="57" s="185" customFormat="1"/>
    <row r="58" s="185" customFormat="1"/>
    <row r="59" s="185" customFormat="1"/>
    <row r="60" s="185" customFormat="1"/>
    <row r="61" s="185" customFormat="1"/>
    <row r="62" s="185" customFormat="1"/>
    <row r="63" s="185" customFormat="1"/>
    <row r="64" s="185" customFormat="1"/>
    <row r="65" s="185" customFormat="1"/>
    <row r="66" s="185" customFormat="1"/>
    <row r="67" s="185" customFormat="1"/>
    <row r="68" s="185" customFormat="1"/>
    <row r="69" s="185" customFormat="1"/>
    <row r="70" s="185" customFormat="1"/>
    <row r="71" s="185" customFormat="1"/>
    <row r="72" s="185" customFormat="1"/>
    <row r="73" s="185" customFormat="1"/>
    <row r="74" s="185" customFormat="1"/>
    <row r="75" s="185" customFormat="1"/>
    <row r="76" s="185" customFormat="1"/>
    <row r="77" s="185" customFormat="1"/>
    <row r="78" s="185" customFormat="1"/>
    <row r="79" s="185" customFormat="1"/>
    <row r="80" s="185" customFormat="1"/>
    <row r="81" s="185" customFormat="1"/>
    <row r="82" s="185" customFormat="1"/>
    <row r="83" s="185" customFormat="1"/>
    <row r="84" s="185" customFormat="1"/>
    <row r="85" s="185" customFormat="1"/>
    <row r="86" s="185" customFormat="1"/>
    <row r="87" s="185" customFormat="1"/>
    <row r="88" s="185" customFormat="1"/>
    <row r="89" s="185" customFormat="1"/>
    <row r="90" s="185" customFormat="1"/>
    <row r="91" s="185" customFormat="1"/>
    <row r="92" s="185" customFormat="1"/>
    <row r="93" s="185" customFormat="1"/>
    <row r="94" s="185" customFormat="1"/>
    <row r="95" s="185" customFormat="1"/>
  </sheetData>
  <mergeCells count="6">
    <mergeCell ref="A2:D2"/>
    <mergeCell ref="H2:N2"/>
    <mergeCell ref="D4:H4"/>
    <mergeCell ref="A4:A13"/>
    <mergeCell ref="B4:B6"/>
    <mergeCell ref="C4:C5"/>
  </mergeCells>
  <pageMargins left="0.786806" right="0.786806" top="0.944444" bottom="0.747917" header="0.314583" footer="0.511806"/>
  <pageSetup paperSize="9" scale="90" firstPageNumber="69" orientation="portrait" useFirstPageNumber="1" horizontalDpi="600" verticalDpi="600"/>
  <headerFooter>
    <oddFooter>&amp;C&amp;"Times New Roman"&amp;12—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37"/>
  <sheetViews>
    <sheetView showZeros="0" workbookViewId="0">
      <selection activeCell="G17" sqref="G17"/>
    </sheetView>
  </sheetViews>
  <sheetFormatPr defaultColWidth="9" defaultRowHeight="15.75" customHeight="1" outlineLevelCol="3"/>
  <cols>
    <col min="1" max="1" width="16.125" style="122" customWidth="1"/>
    <col min="2" max="2" width="46.125" style="122" customWidth="1"/>
    <col min="3" max="3" width="10.375" style="122" customWidth="1"/>
    <col min="4" max="4" width="11.25" style="122" customWidth="1"/>
    <col min="5" max="257" width="9" style="122" customWidth="1"/>
  </cols>
  <sheetData>
    <row r="1" s="122" customFormat="1" ht="18.75" spans="1:2">
      <c r="A1" s="125" t="s">
        <v>726</v>
      </c>
      <c r="B1" s="148"/>
    </row>
    <row r="2" s="122" customFormat="1" ht="41.25" customHeight="1" spans="1:4">
      <c r="A2" s="126" t="s">
        <v>727</v>
      </c>
      <c r="B2" s="127"/>
      <c r="C2" s="127"/>
      <c r="D2" s="127"/>
    </row>
    <row r="3" s="128" customFormat="1" ht="11" customHeight="1" spans="2:4">
      <c r="B3" s="149"/>
      <c r="C3" s="150" t="s">
        <v>728</v>
      </c>
      <c r="D3" s="150"/>
    </row>
    <row r="4" s="120" customFormat="1" ht="20" customHeight="1" spans="1:4">
      <c r="A4" s="130" t="s">
        <v>45</v>
      </c>
      <c r="B4" s="130" t="s">
        <v>46</v>
      </c>
      <c r="C4" s="131" t="s">
        <v>47</v>
      </c>
      <c r="D4" s="131" t="s">
        <v>729</v>
      </c>
    </row>
    <row r="5" s="120" customFormat="1" ht="20" customHeight="1" spans="1:4">
      <c r="A5" s="162">
        <v>10301</v>
      </c>
      <c r="B5" s="159" t="s">
        <v>730</v>
      </c>
      <c r="C5" s="151">
        <f>SUM(XFD6:XFD22)</f>
        <v>0</v>
      </c>
      <c r="D5" s="161"/>
    </row>
    <row r="6" s="121" customFormat="1" ht="20" customHeight="1" spans="1:4">
      <c r="A6" s="162">
        <v>1030102</v>
      </c>
      <c r="B6" s="178" t="s">
        <v>731</v>
      </c>
      <c r="C6" s="164">
        <v>0</v>
      </c>
      <c r="D6" s="152"/>
    </row>
    <row r="7" s="121" customFormat="1" ht="20" customHeight="1" spans="1:4">
      <c r="A7" s="162">
        <v>1030115</v>
      </c>
      <c r="B7" s="178" t="s">
        <v>732</v>
      </c>
      <c r="C7" s="164">
        <v>0</v>
      </c>
      <c r="D7" s="152"/>
    </row>
    <row r="8" s="121" customFormat="1" ht="20" customHeight="1" spans="1:4">
      <c r="A8" s="162">
        <v>1030129</v>
      </c>
      <c r="B8" s="178" t="s">
        <v>733</v>
      </c>
      <c r="C8" s="164">
        <v>0</v>
      </c>
      <c r="D8" s="152"/>
    </row>
    <row r="9" s="121" customFormat="1" ht="20" customHeight="1" spans="1:4">
      <c r="A9" s="162">
        <v>1030146</v>
      </c>
      <c r="B9" s="178" t="s">
        <v>734</v>
      </c>
      <c r="C9" s="164">
        <v>0</v>
      </c>
      <c r="D9" s="152"/>
    </row>
    <row r="10" s="121" customFormat="1" ht="20" customHeight="1" spans="1:4">
      <c r="A10" s="162">
        <v>1030147</v>
      </c>
      <c r="B10" s="178" t="s">
        <v>735</v>
      </c>
      <c r="C10" s="164">
        <v>0</v>
      </c>
      <c r="D10" s="152"/>
    </row>
    <row r="11" s="121" customFormat="1" ht="20" customHeight="1" spans="1:4">
      <c r="A11" s="162">
        <v>1030148</v>
      </c>
      <c r="B11" s="178" t="s">
        <v>736</v>
      </c>
      <c r="C11" s="164">
        <v>322006</v>
      </c>
      <c r="D11" s="152"/>
    </row>
    <row r="12" s="121" customFormat="1" ht="20" customHeight="1" spans="1:4">
      <c r="A12" s="162">
        <v>1030150</v>
      </c>
      <c r="B12" s="178" t="s">
        <v>737</v>
      </c>
      <c r="C12" s="164">
        <v>0</v>
      </c>
      <c r="D12" s="152"/>
    </row>
    <row r="13" s="121" customFormat="1" ht="20" customHeight="1" spans="1:4">
      <c r="A13" s="162">
        <v>1030155</v>
      </c>
      <c r="B13" s="178" t="s">
        <v>738</v>
      </c>
      <c r="C13" s="164">
        <v>0</v>
      </c>
      <c r="D13" s="152"/>
    </row>
    <row r="14" s="121" customFormat="1" ht="20" customHeight="1" spans="1:4">
      <c r="A14" s="162">
        <v>1030156</v>
      </c>
      <c r="B14" s="178" t="s">
        <v>739</v>
      </c>
      <c r="C14" s="164">
        <v>13060.75</v>
      </c>
      <c r="D14" s="152"/>
    </row>
    <row r="15" s="121" customFormat="1" ht="20" customHeight="1" spans="1:4">
      <c r="A15" s="162">
        <v>1030157</v>
      </c>
      <c r="B15" s="178" t="s">
        <v>740</v>
      </c>
      <c r="C15" s="164">
        <v>0</v>
      </c>
      <c r="D15" s="152"/>
    </row>
    <row r="16" s="121" customFormat="1" ht="20" customHeight="1" spans="1:4">
      <c r="A16" s="162">
        <v>1030158</v>
      </c>
      <c r="B16" s="166" t="s">
        <v>741</v>
      </c>
      <c r="C16" s="164">
        <v>0</v>
      </c>
      <c r="D16" s="152"/>
    </row>
    <row r="17" s="121" customFormat="1" ht="20" customHeight="1" spans="1:4">
      <c r="A17" s="162">
        <v>1030159</v>
      </c>
      <c r="B17" s="166" t="s">
        <v>742</v>
      </c>
      <c r="C17" s="164">
        <v>0</v>
      </c>
      <c r="D17" s="152"/>
    </row>
    <row r="18" s="121" customFormat="1" ht="20" customHeight="1" spans="1:4">
      <c r="A18" s="162">
        <v>1030178</v>
      </c>
      <c r="B18" s="166" t="s">
        <v>743</v>
      </c>
      <c r="C18" s="164">
        <v>5400</v>
      </c>
      <c r="D18" s="152"/>
    </row>
    <row r="19" s="121" customFormat="1" ht="20" customHeight="1" spans="1:4">
      <c r="A19" s="162">
        <v>1030180</v>
      </c>
      <c r="B19" s="166" t="s">
        <v>744</v>
      </c>
      <c r="C19" s="164">
        <v>0</v>
      </c>
      <c r="D19" s="152"/>
    </row>
    <row r="20" s="121" customFormat="1" ht="20" customHeight="1" spans="1:4">
      <c r="A20" s="162">
        <v>1030199</v>
      </c>
      <c r="B20" s="166" t="s">
        <v>745</v>
      </c>
      <c r="C20" s="164">
        <v>0</v>
      </c>
      <c r="D20" s="152"/>
    </row>
    <row r="21" s="121" customFormat="1" ht="20" customHeight="1" spans="1:4">
      <c r="A21" s="162">
        <v>1031006</v>
      </c>
      <c r="B21" s="166" t="s">
        <v>746</v>
      </c>
      <c r="C21" s="164">
        <v>0</v>
      </c>
      <c r="D21" s="152"/>
    </row>
    <row r="22" s="177" customFormat="1" ht="20" customHeight="1" spans="1:4">
      <c r="A22" s="171">
        <v>1031099</v>
      </c>
      <c r="B22" s="179" t="s">
        <v>747</v>
      </c>
      <c r="C22" s="164">
        <v>6774</v>
      </c>
      <c r="D22" s="180"/>
    </row>
    <row r="23" s="177" customFormat="1" ht="20" customHeight="1" spans="1:4">
      <c r="A23" s="171"/>
      <c r="B23" s="174"/>
      <c r="C23" s="164"/>
      <c r="D23" s="180"/>
    </row>
    <row r="24" s="177" customFormat="1" ht="20" customHeight="1" spans="1:4">
      <c r="A24" s="181">
        <v>110</v>
      </c>
      <c r="B24" s="182" t="s">
        <v>748</v>
      </c>
      <c r="C24" s="160">
        <f>XFD25+XFD28+XFD30+XFD32</f>
        <v>0</v>
      </c>
      <c r="D24" s="82"/>
    </row>
    <row r="25" s="177" customFormat="1" ht="20" customHeight="1" spans="1:4">
      <c r="A25" s="171">
        <v>11004</v>
      </c>
      <c r="B25" s="174" t="s">
        <v>749</v>
      </c>
      <c r="C25" s="164">
        <f>XFD26+XFD27</f>
        <v>0</v>
      </c>
      <c r="D25" s="82"/>
    </row>
    <row r="26" s="177" customFormat="1" ht="20" customHeight="1" spans="1:4">
      <c r="A26" s="171">
        <v>1100401</v>
      </c>
      <c r="B26" s="174" t="s">
        <v>750</v>
      </c>
      <c r="C26" s="164">
        <v>9127</v>
      </c>
      <c r="D26" s="82"/>
    </row>
    <row r="27" s="177" customFormat="1" ht="20" customHeight="1" spans="1:4">
      <c r="A27" s="171">
        <v>1100402</v>
      </c>
      <c r="B27" s="174" t="s">
        <v>751</v>
      </c>
      <c r="C27" s="164">
        <v>0</v>
      </c>
      <c r="D27" s="82"/>
    </row>
    <row r="28" s="177" customFormat="1" ht="20" customHeight="1" spans="1:4">
      <c r="A28" s="171">
        <v>11011</v>
      </c>
      <c r="B28" s="174" t="s">
        <v>752</v>
      </c>
      <c r="C28" s="164">
        <f>XFD29</f>
        <v>0</v>
      </c>
      <c r="D28" s="82"/>
    </row>
    <row r="29" s="177" customFormat="1" ht="20" customHeight="1" spans="1:4">
      <c r="A29" s="171">
        <v>1101102</v>
      </c>
      <c r="B29" s="174" t="s">
        <v>753</v>
      </c>
      <c r="C29" s="164">
        <v>117584</v>
      </c>
      <c r="D29" s="82"/>
    </row>
    <row r="30" s="177" customFormat="1" ht="20" customHeight="1" spans="1:4">
      <c r="A30" s="171">
        <v>11008</v>
      </c>
      <c r="B30" s="174" t="s">
        <v>754</v>
      </c>
      <c r="C30" s="164">
        <f>XFD31</f>
        <v>0</v>
      </c>
      <c r="D30" s="82"/>
    </row>
    <row r="31" s="177" customFormat="1" ht="20" customHeight="1" spans="1:4">
      <c r="A31" s="171">
        <v>1100802</v>
      </c>
      <c r="B31" s="174" t="s">
        <v>755</v>
      </c>
      <c r="C31" s="164">
        <v>192866</v>
      </c>
      <c r="D31" s="82"/>
    </row>
    <row r="32" s="121" customFormat="1" ht="20" customHeight="1" spans="1:4">
      <c r="A32" s="171">
        <v>11009</v>
      </c>
      <c r="B32" s="152" t="s">
        <v>756</v>
      </c>
      <c r="C32" s="164">
        <v>3323</v>
      </c>
      <c r="D32" s="158"/>
    </row>
    <row r="33" s="121" customFormat="1" ht="20" customHeight="1" spans="1:4">
      <c r="A33" s="171"/>
      <c r="B33" s="152"/>
      <c r="C33" s="152"/>
      <c r="D33" s="158"/>
    </row>
    <row r="34" s="121" customFormat="1" ht="20" customHeight="1" spans="1:4">
      <c r="A34" s="183"/>
      <c r="B34" s="159" t="s">
        <v>757</v>
      </c>
      <c r="C34" s="160">
        <f>XFD24+XFD5</f>
        <v>0</v>
      </c>
      <c r="D34" s="158"/>
    </row>
    <row r="35" s="121" customFormat="1" ht="20.1" customHeight="1"/>
    <row r="36" s="121" customFormat="1" ht="20.1" customHeight="1"/>
    <row r="37" s="121" customFormat="1" ht="20.1" customHeight="1"/>
    <row r="38" s="121" customFormat="1" ht="20.1" customHeight="1"/>
    <row r="39" s="121" customFormat="1" ht="20.1" customHeight="1"/>
    <row r="40" s="121" customFormat="1" ht="20.1" customHeight="1"/>
    <row r="41" s="121" customFormat="1" ht="20.1" customHeight="1"/>
    <row r="42" s="121" customFormat="1" ht="20.1" customHeight="1"/>
    <row r="43" s="121" customFormat="1" ht="20.1" customHeight="1"/>
    <row r="44" s="121" customFormat="1" ht="20.1" customHeight="1"/>
    <row r="45" s="121" customFormat="1" ht="20.1" customHeight="1"/>
    <row r="46" s="121" customFormat="1" ht="20.1" customHeight="1"/>
    <row r="47" s="121" customFormat="1" ht="20.1" customHeight="1"/>
    <row r="48" s="121" customFormat="1" ht="20.1" customHeight="1"/>
    <row r="49" s="121" customFormat="1" ht="20.1" customHeight="1"/>
    <row r="50" s="121" customFormat="1" ht="20.1" customHeight="1"/>
    <row r="51" s="121" customFormat="1" ht="20.1" customHeight="1"/>
    <row r="52" s="121" customFormat="1" ht="20.1" customHeight="1"/>
    <row r="53" s="121" customFormat="1" ht="20.1" customHeight="1"/>
    <row r="54" s="121" customFormat="1" ht="20.1" customHeight="1"/>
    <row r="55" s="121" customFormat="1" ht="20.1" customHeight="1"/>
    <row r="56" s="121" customFormat="1" ht="15"/>
    <row r="57" s="121" customFormat="1" ht="15"/>
    <row r="58" s="121" customFormat="1" ht="15"/>
    <row r="59" s="121" customFormat="1" ht="15"/>
    <row r="60" s="121" customFormat="1" ht="15"/>
    <row r="61" s="121" customFormat="1" ht="15"/>
    <row r="62" s="121" customFormat="1" ht="15"/>
    <row r="63" s="121" customFormat="1" ht="15"/>
    <row r="64" s="121" customFormat="1" ht="15"/>
    <row r="65" s="121" customFormat="1" ht="15"/>
    <row r="66" s="121" customFormat="1" ht="15"/>
    <row r="67" s="121" customFormat="1" ht="15"/>
    <row r="68" s="121" customFormat="1" ht="15"/>
    <row r="69" s="121" customFormat="1" ht="15"/>
    <row r="70" s="121" customFormat="1" ht="15"/>
    <row r="71" s="121" customFormat="1" ht="15"/>
    <row r="72" s="121" customFormat="1" ht="15"/>
    <row r="73" s="121" customFormat="1" ht="15"/>
    <row r="74" s="121" customFormat="1" ht="15"/>
    <row r="75" s="121" customFormat="1" ht="15"/>
    <row r="76" s="121" customFormat="1" ht="15"/>
    <row r="77" s="121" customFormat="1" ht="15"/>
    <row r="78" s="121" customFormat="1" ht="15"/>
    <row r="79" s="121" customFormat="1" ht="15"/>
    <row r="80" s="121" customFormat="1" ht="15"/>
    <row r="81" s="121" customFormat="1" ht="15"/>
    <row r="82" s="121" customFormat="1" ht="15"/>
    <row r="83" s="121" customFormat="1" ht="15"/>
    <row r="84" s="121" customFormat="1" ht="15"/>
    <row r="85" s="121" customFormat="1" ht="15"/>
    <row r="86" s="121" customFormat="1" ht="15"/>
    <row r="87" s="121" customFormat="1" ht="15"/>
    <row r="88" s="121" customFormat="1" ht="15"/>
    <row r="89" s="121" customFormat="1" ht="15"/>
    <row r="90" s="121" customFormat="1" ht="15"/>
    <row r="91" s="121" customFormat="1" ht="15"/>
    <row r="92" s="121" customFormat="1" ht="15"/>
    <row r="93" s="121" customFormat="1" ht="15"/>
    <row r="94" s="121" customFormat="1" ht="15"/>
    <row r="95" s="121" customFormat="1" ht="15"/>
    <row r="96" s="121" customFormat="1" ht="15"/>
    <row r="97" s="121" customFormat="1" ht="15"/>
    <row r="98" s="121" customFormat="1" ht="15"/>
    <row r="99" s="121" customFormat="1" ht="15"/>
    <row r="100" s="121" customFormat="1" ht="15"/>
    <row r="101" s="121" customFormat="1" ht="15"/>
    <row r="102" s="121" customFormat="1" ht="15"/>
    <row r="103" s="121" customFormat="1" ht="15"/>
    <row r="104" s="121" customFormat="1" ht="15"/>
    <row r="105" s="121" customFormat="1" ht="15"/>
    <row r="106" s="121" customFormat="1" ht="15"/>
    <row r="107" s="121" customFormat="1" ht="15"/>
    <row r="108" s="121" customFormat="1" ht="15"/>
    <row r="109" s="121" customFormat="1" ht="15"/>
    <row r="110" s="121" customFormat="1" ht="15"/>
    <row r="111" s="121" customFormat="1" ht="15"/>
    <row r="112" s="121" customFormat="1" ht="15"/>
    <row r="113" s="121" customFormat="1" ht="15"/>
    <row r="114" s="121" customFormat="1" ht="15"/>
    <row r="115" s="121" customFormat="1" ht="15"/>
    <row r="116" s="121" customFormat="1" ht="15"/>
    <row r="117" s="121" customFormat="1" ht="15"/>
    <row r="118" s="121" customFormat="1" ht="15"/>
    <row r="119" s="121" customFormat="1" ht="15"/>
    <row r="120" s="121" customFormat="1" ht="15"/>
    <row r="121" s="121" customFormat="1" ht="15"/>
    <row r="122" s="121" customFormat="1" ht="15"/>
    <row r="123" s="121" customFormat="1" ht="15"/>
    <row r="124" s="121" customFormat="1" ht="15"/>
    <row r="125" s="121" customFormat="1" ht="15"/>
    <row r="126" s="121" customFormat="1" ht="15"/>
    <row r="127" s="121" customFormat="1" ht="15"/>
    <row r="128" s="121" customFormat="1" ht="15"/>
    <row r="129" s="121" customFormat="1" ht="15"/>
    <row r="130" s="121" customFormat="1" ht="15"/>
    <row r="131" s="121" customFormat="1" ht="15"/>
    <row r="132" s="121" customFormat="1" ht="15"/>
    <row r="133" s="121" customFormat="1" ht="15"/>
    <row r="134" s="121" customFormat="1" ht="15"/>
    <row r="135" s="121" customFormat="1" ht="15"/>
    <row r="136" s="121" customFormat="1" ht="15"/>
    <row r="137" s="121" customFormat="1" ht="15"/>
  </sheetData>
  <mergeCells count="1">
    <mergeCell ref="A2:D2"/>
  </mergeCells>
  <pageMargins left="0.786806" right="0.786806" top="0.944444" bottom="0.747917" header="0.314583" footer="0.511806"/>
  <pageSetup paperSize="9" scale="90" firstPageNumber="70" orientation="portrait" useFirstPageNumber="1" horizontalDpi="600" verticalDpi="600"/>
  <headerFooter>
    <oddFooter>&amp;C&amp;"Times New Roman"&amp;12— &amp;P —</oddFooter>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23</vt:i4>
      </vt:variant>
    </vt:vector>
  </HeadingPairs>
  <TitlesOfParts>
    <vt:vector size="23" baseType="lpstr">
      <vt:lpstr>20、全市公共预算收入 </vt:lpstr>
      <vt:lpstr>21、全市公共预算支出 </vt:lpstr>
      <vt:lpstr>22、本级公共预算收入</vt:lpstr>
      <vt:lpstr>23、本级公共预算支出</vt:lpstr>
      <vt:lpstr>24、政府经济分类</vt:lpstr>
      <vt:lpstr>25、基本支出</vt:lpstr>
      <vt:lpstr>26、一般债务限额</vt:lpstr>
      <vt:lpstr>27、市级对下转移支付表</vt:lpstr>
      <vt:lpstr>28、全市政府基金收入 </vt:lpstr>
      <vt:lpstr>29、全市政府基金支出</vt:lpstr>
      <vt:lpstr>30、本级政府基金收入</vt:lpstr>
      <vt:lpstr>31、本级政府性基金支出</vt:lpstr>
      <vt:lpstr>33、全市社保基金收入</vt:lpstr>
      <vt:lpstr>32、专项债务限额</vt:lpstr>
      <vt:lpstr>34、全市社保基金支出</vt:lpstr>
      <vt:lpstr>35、本级社保基金收入</vt:lpstr>
      <vt:lpstr>36、本级社保基金支出</vt:lpstr>
      <vt:lpstr>37、本级社保基金结余</vt:lpstr>
      <vt:lpstr>38、全市国有资本经营预算收入</vt:lpstr>
      <vt:lpstr>39、全市国有资本经营预算支出</vt:lpstr>
      <vt:lpstr>40、本级国有资本经营预算收入</vt:lpstr>
      <vt:lpstr>41、本级国有资本经营预算支出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dc:creator>
  <cp:lastModifiedBy>pc</cp:lastModifiedBy>
  <cp:revision>2</cp:revision>
  <dcterms:created xsi:type="dcterms:W3CDTF">2011-12-28T22:06:00Z</dcterms:created>
  <dcterms:modified xsi:type="dcterms:W3CDTF">2025-06-13T09:06:58Z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EE319517B8064857A62C52D452E225D2_13</vt:lpwstr>
  </property>
  <property fmtid="{D5CDD505-2E9C-101B-9397-08002B2CF9AE}" pid="3" name="KSOProductBuildVer">
    <vt:lpwstr>2052-12.1.0.21541</vt:lpwstr>
  </property>
</Properties>
</file>